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75" windowWidth="12135" windowHeight="11475"/>
  </bookViews>
  <sheets>
    <sheet name="Income and expenditure" sheetId="8" r:id="rId1"/>
    <sheet name="Workplan" sheetId="2" r:id="rId2"/>
  </sheets>
  <calcPr calcId="125725"/>
</workbook>
</file>

<file path=xl/calcChain.xml><?xml version="1.0" encoding="utf-8"?>
<calcChain xmlns="http://schemas.openxmlformats.org/spreadsheetml/2006/main">
  <c r="F29" i="8"/>
  <c r="F28"/>
  <c r="F27"/>
  <c r="F26"/>
  <c r="F6"/>
  <c r="F7"/>
  <c r="F8"/>
  <c r="F9"/>
  <c r="F10"/>
  <c r="F11"/>
  <c r="F12"/>
  <c r="F13"/>
  <c r="F16"/>
  <c r="F17"/>
  <c r="F18"/>
  <c r="F19"/>
  <c r="F20"/>
  <c r="F21"/>
  <c r="F22"/>
  <c r="F23"/>
  <c r="F34"/>
  <c r="F35"/>
  <c r="F36"/>
  <c r="F37"/>
  <c r="F47"/>
  <c r="F48"/>
  <c r="F49"/>
  <c r="F50"/>
  <c r="F51"/>
  <c r="F52"/>
  <c r="F53"/>
  <c r="F54"/>
  <c r="F55"/>
  <c r="F56"/>
  <c r="F5"/>
  <c r="E42" l="1"/>
  <c r="E43"/>
  <c r="E38"/>
  <c r="E30"/>
  <c r="E24"/>
  <c r="E14"/>
  <c r="E31" s="1"/>
  <c r="D42"/>
  <c r="D38"/>
  <c r="D30"/>
  <c r="D24"/>
  <c r="D14"/>
  <c r="C38"/>
  <c r="C30"/>
  <c r="C42"/>
  <c r="C24"/>
  <c r="C14"/>
  <c r="F24" l="1"/>
  <c r="F30"/>
  <c r="F38"/>
  <c r="F14"/>
  <c r="F42"/>
  <c r="D43"/>
  <c r="D57" s="1"/>
  <c r="D62" s="1"/>
  <c r="F41"/>
  <c r="C43"/>
  <c r="F43" s="1"/>
  <c r="D31"/>
  <c r="C31"/>
  <c r="F31" s="1"/>
  <c r="E57"/>
  <c r="E62" s="1"/>
  <c r="E44"/>
  <c r="D44" l="1"/>
  <c r="D59"/>
  <c r="D64" s="1"/>
  <c r="C57"/>
  <c r="C44"/>
  <c r="F44" s="1"/>
  <c r="E59"/>
  <c r="D61" l="1"/>
  <c r="C62"/>
  <c r="F57"/>
  <c r="E64"/>
  <c r="E61"/>
  <c r="F62" l="1"/>
  <c r="C59"/>
  <c r="C61" l="1"/>
  <c r="F61" s="1"/>
  <c r="C64"/>
  <c r="F59"/>
  <c r="F64" s="1"/>
</calcChain>
</file>

<file path=xl/sharedStrings.xml><?xml version="1.0" encoding="utf-8"?>
<sst xmlns="http://schemas.openxmlformats.org/spreadsheetml/2006/main" count="152" uniqueCount="115">
  <si>
    <t>Total</t>
  </si>
  <si>
    <t>IN KIND</t>
  </si>
  <si>
    <t>TOTAL CAPITAL</t>
  </si>
  <si>
    <t>TOTAL REVENUE</t>
  </si>
  <si>
    <t>TOTAL IN KIND</t>
  </si>
  <si>
    <t>INCOME</t>
  </si>
  <si>
    <t>Activity</t>
  </si>
  <si>
    <t>u</t>
  </si>
  <si>
    <t>TOTAL INCOME</t>
  </si>
  <si>
    <t>OUTCOMES</t>
  </si>
  <si>
    <t>Project Delivery Plan</t>
  </si>
  <si>
    <t>CAPITAL EXPENDITURE</t>
  </si>
  <si>
    <t>Item</t>
  </si>
  <si>
    <t>REVENUE EXPENDITURE</t>
  </si>
  <si>
    <t>GRAND TOTAL EXPENDITURE</t>
  </si>
  <si>
    <t>Other</t>
  </si>
  <si>
    <t>PROJECT DELIVERY</t>
  </si>
  <si>
    <t>PROJECT DEVELOPMENT</t>
  </si>
  <si>
    <t>Cotswold Water Park WILD Project yr 1/ 2 and 3</t>
  </si>
  <si>
    <t xml:space="preserve">PROJECT DEVELOPMENT </t>
  </si>
  <si>
    <t>2013/14</t>
  </si>
  <si>
    <t>2014/15</t>
  </si>
  <si>
    <t>PROJECT DELIVERY -</t>
  </si>
  <si>
    <t>Set up WILD Project Office CWPT offices</t>
  </si>
  <si>
    <t>Launch Event</t>
  </si>
  <si>
    <t>Agree Project Objectives and Outcomes with EA</t>
  </si>
  <si>
    <t>WILD (FWAG) Staff commence farm visits</t>
  </si>
  <si>
    <t xml:space="preserve">WILD (CWPT) Staff carry out farm visits </t>
  </si>
  <si>
    <t>Recruit WILD Project Staff FWAG SW, once match funding secured.</t>
  </si>
  <si>
    <t xml:space="preserve">Recieve Environment Agency Funding </t>
  </si>
  <si>
    <t>Recruit WILD Project CWPT Staff, with match funding already secured.</t>
  </si>
  <si>
    <t xml:space="preserve">Defra Cotswolds  Catchment Pilot delivery and evalation </t>
  </si>
  <si>
    <t xml:space="preserve">Parish Plans implemented </t>
  </si>
  <si>
    <t>Farm visits completed</t>
  </si>
  <si>
    <t>Funding from the EA enables other partners to devlier thier own objectives and offer match funding to the project</t>
  </si>
  <si>
    <t>Pilot funding enables FWAG to develop WILD project match funding with partners and communities</t>
  </si>
  <si>
    <t>(CWPT) Rivers walks identifying capital spend commence</t>
  </si>
  <si>
    <t>Capital items to include ditch managment,  fish passes, river fencing, pollarding and removals of invasives</t>
  </si>
  <si>
    <t>Uptake of ELS, OELS, HLS, EWGS, CSF, FISS and REG grants</t>
  </si>
  <si>
    <t>Parish plans to integrate the wider landscape by working with farming community to build resilience and WFD delivery</t>
  </si>
  <si>
    <t>(FWAG) Parish Walks and integration of WFD into resilience plans. Including inspiring a reduction of water usage through education and information.</t>
  </si>
  <si>
    <t>To be released as thought appropriate by the EA</t>
  </si>
  <si>
    <t>Some existing expert staff may be included</t>
  </si>
  <si>
    <t xml:space="preserve">Specialising in biodiversity </t>
  </si>
  <si>
    <t>Implementing capital spend as agreed with the EA</t>
  </si>
  <si>
    <t xml:space="preserve">Volunteers engaged and ditch and river management implemented </t>
  </si>
  <si>
    <t>Captial works on water bodies implemented</t>
  </si>
  <si>
    <t>GRCC are exisiting specialists that have worked with parishes to develop resillience plans for communities to know what to do when it floods.</t>
  </si>
  <si>
    <t>CCRI starts evaluating the Project</t>
  </si>
  <si>
    <t>Evaluation takes place into how ILD joins up partnership working and drivers affecting behaviour change</t>
  </si>
  <si>
    <t>Re - engage project development partners and allocate funding to partners for delivery as match funding as agreed ( all inclusive)</t>
  </si>
  <si>
    <t>RAC starts to develop training needs and demonstration events.</t>
  </si>
  <si>
    <t xml:space="preserve">RAC helps link to Soils for Profit and other initiatives </t>
  </si>
  <si>
    <t xml:space="preserve">Runs training courses as required </t>
  </si>
  <si>
    <t>Pond complexes built</t>
  </si>
  <si>
    <t>Farmers and communities become custodians of water bodies</t>
  </si>
  <si>
    <t>NFU works to reconnect farmers and communities to build true community resilience and WFD delviery with ILD</t>
  </si>
  <si>
    <t>Socio economic aspects incorporated by with RDPE grants</t>
  </si>
  <si>
    <t>Uptake of FISS, CSF, AES, EWGS  and REG grants</t>
  </si>
  <si>
    <t>Volunteer recruited for river monitoring and removal of invasives - working with Wildlife Trusts and partners</t>
  </si>
  <si>
    <t xml:space="preserve">Education project to reduce water consumption </t>
  </si>
  <si>
    <t>To work with schools and communities to inspire reduction of water usage- possible Kingfisher schools project with Wildlife Trusts</t>
  </si>
  <si>
    <t>Specialising in integrated local delivery, soils and water quality</t>
  </si>
  <si>
    <t xml:space="preserve">GRCC funded to help faciliate community engagment from Pilot funding </t>
  </si>
  <si>
    <t>Shared problem solving with farmers, communities and partners to look at issues affecting WFD delivery and water quantity, quality and biodiversity.</t>
  </si>
  <si>
    <t>Salary</t>
  </si>
  <si>
    <t>NIC</t>
  </si>
  <si>
    <t>Pension</t>
  </si>
  <si>
    <t>P I Insurance</t>
  </si>
  <si>
    <t>Expenses</t>
  </si>
  <si>
    <t>Equipment</t>
  </si>
  <si>
    <t>Training</t>
  </si>
  <si>
    <t>Phone</t>
  </si>
  <si>
    <t>Office Costs</t>
  </si>
  <si>
    <t>FWAG administrative costs</t>
  </si>
  <si>
    <t>Establishment costs (CWPT)</t>
  </si>
  <si>
    <t>River fencing</t>
  </si>
  <si>
    <t>Pollarding</t>
  </si>
  <si>
    <t>Monitoring events</t>
  </si>
  <si>
    <t>Ditch management works</t>
  </si>
  <si>
    <t>Vehicle lease</t>
  </si>
  <si>
    <t>Corporate Sponsorship</t>
  </si>
  <si>
    <t>Cash</t>
  </si>
  <si>
    <t>Improvement works</t>
  </si>
  <si>
    <t>In kind contriubutions</t>
  </si>
  <si>
    <t>2015/16</t>
  </si>
  <si>
    <t xml:space="preserve">2nd Cotswold Catchment Pilot (PES) commences </t>
  </si>
  <si>
    <t>Glos County Council</t>
  </si>
  <si>
    <t xml:space="preserve">Farmer paid consultancy </t>
  </si>
  <si>
    <t xml:space="preserve">Cotswold Water Park WILD Project </t>
  </si>
  <si>
    <t>Year 1</t>
  </si>
  <si>
    <t>Year 2</t>
  </si>
  <si>
    <t>Year 3</t>
  </si>
  <si>
    <t>WILD Project Manager (FWAG)</t>
  </si>
  <si>
    <t>WILD Biodiversity Officer (CWPT)</t>
  </si>
  <si>
    <t>Evaluation (CCRI)</t>
  </si>
  <si>
    <t xml:space="preserve">Local Area Agreement Cotswold District Council </t>
  </si>
  <si>
    <t>Ditch management plans</t>
  </si>
  <si>
    <t>FWAG  (Office Costs)</t>
  </si>
  <si>
    <t>Ditch management works (landowner contribution)</t>
  </si>
  <si>
    <t>River fencing (landowner contribution)</t>
  </si>
  <si>
    <t>Amount requested from WFD funds</t>
  </si>
  <si>
    <t>% Funded by WFD</t>
  </si>
  <si>
    <t>Pond Creation</t>
  </si>
  <si>
    <t>Notes</t>
  </si>
  <si>
    <t>Pond Creation (landowner contribution)</t>
  </si>
  <si>
    <t>Secured Yr1</t>
  </si>
  <si>
    <t>Pollarding (landowner contribution)</t>
  </si>
  <si>
    <t xml:space="preserve">FWAG (Vehicle Lease) </t>
  </si>
  <si>
    <t>Secured Yrs 1,2 and 2</t>
  </si>
  <si>
    <t>CWPT officer support estimated at 45 days per year @ £250 per day</t>
  </si>
  <si>
    <t>NFU confirm 50% contribution would incentvise  actions on farms for ditching, fencing,pollarding and ponds</t>
  </si>
  <si>
    <t>In kind (as in Section 5.0 above)</t>
  </si>
  <si>
    <t>Technical input from CWPT officers (additional to funded post)</t>
  </si>
  <si>
    <t>HLS contributin for FEP from NE/ farmer paid consultancy Yr 1. Farmer paid consultancy Yrs 2/3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</si>
</sst>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"/>
    <numFmt numFmtId="165" formatCode="[$-F800]dddd\,\ mmmm\ dd\,\ yyyy"/>
  </numFmts>
  <fonts count="15">
    <font>
      <sz val="11"/>
      <color theme="1"/>
      <name val="Calibri"/>
      <family val="2"/>
      <scheme val="minor"/>
    </font>
    <font>
      <sz val="11"/>
      <name val="Wingdings"/>
      <charset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DashDot">
        <color auto="1"/>
      </right>
      <top/>
      <bottom/>
      <diagonal/>
    </border>
    <border>
      <left/>
      <right style="mediumDashDot">
        <color auto="1"/>
      </right>
      <top/>
      <bottom style="thick">
        <color indexed="64"/>
      </bottom>
      <diagonal/>
    </border>
    <border>
      <left/>
      <right style="mediumDashDot">
        <color auto="1"/>
      </right>
      <top/>
      <bottom style="thin">
        <color indexed="64"/>
      </bottom>
      <diagonal/>
    </border>
    <border>
      <left/>
      <right style="mediumDashDot">
        <color auto="1"/>
      </right>
      <top style="thick">
        <color indexed="64"/>
      </top>
      <bottom/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2" fontId="0" fillId="0" borderId="0" xfId="0" applyNumberFormat="1" applyFill="1" applyBorder="1"/>
    <xf numFmtId="0" fontId="0" fillId="0" borderId="0" xfId="0" applyFill="1"/>
    <xf numFmtId="0" fontId="2" fillId="0" borderId="4" xfId="0" applyFont="1" applyFill="1" applyBorder="1"/>
    <xf numFmtId="44" fontId="2" fillId="0" borderId="0" xfId="0" applyNumberFormat="1" applyFont="1" applyFill="1" applyBorder="1"/>
    <xf numFmtId="42" fontId="2" fillId="0" borderId="0" xfId="0" applyNumberFormat="1" applyFont="1" applyFill="1" applyBorder="1"/>
    <xf numFmtId="0" fontId="12" fillId="0" borderId="0" xfId="0" applyFont="1" applyFill="1" applyBorder="1"/>
    <xf numFmtId="0" fontId="11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164" fontId="2" fillId="0" borderId="7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0" fillId="2" borderId="0" xfId="0" applyFill="1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 applyFill="1"/>
    <xf numFmtId="0" fontId="5" fillId="0" borderId="0" xfId="0" applyFont="1" applyFill="1"/>
    <xf numFmtId="164" fontId="0" fillId="0" borderId="11" xfId="0" applyNumberFormat="1" applyFill="1" applyBorder="1"/>
    <xf numFmtId="0" fontId="2" fillId="0" borderId="3" xfId="0" applyFont="1" applyFill="1" applyBorder="1"/>
    <xf numFmtId="164" fontId="0" fillId="0" borderId="4" xfId="0" applyNumberFormat="1" applyFill="1" applyBorder="1"/>
    <xf numFmtId="0" fontId="0" fillId="0" borderId="0" xfId="0" applyFont="1" applyFill="1"/>
    <xf numFmtId="164" fontId="0" fillId="0" borderId="8" xfId="0" applyNumberFormat="1" applyFill="1" applyBorder="1"/>
    <xf numFmtId="164" fontId="0" fillId="0" borderId="4" xfId="0" applyNumberFormat="1" applyFont="1" applyFill="1" applyBorder="1"/>
    <xf numFmtId="0" fontId="5" fillId="0" borderId="4" xfId="0" applyFont="1" applyFill="1" applyBorder="1"/>
    <xf numFmtId="164" fontId="2" fillId="0" borderId="3" xfId="0" applyNumberFormat="1" applyFont="1" applyFill="1" applyBorder="1"/>
    <xf numFmtId="164" fontId="0" fillId="0" borderId="0" xfId="0" applyNumberFormat="1" applyFont="1" applyFill="1"/>
    <xf numFmtId="44" fontId="0" fillId="0" borderId="0" xfId="0" applyNumberFormat="1" applyFill="1"/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6" borderId="0" xfId="0" applyFill="1" applyBorder="1"/>
    <xf numFmtId="0" fontId="2" fillId="6" borderId="0" xfId="0" applyFont="1" applyFill="1" applyBorder="1" applyAlignment="1"/>
    <xf numFmtId="0" fontId="0" fillId="6" borderId="0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0" fillId="0" borderId="0" xfId="0" applyFill="1" applyBorder="1" applyAlignment="1"/>
    <xf numFmtId="0" fontId="13" fillId="0" borderId="0" xfId="0" applyFont="1" applyFill="1" applyBorder="1" applyAlignment="1">
      <alignment horizontal="left"/>
    </xf>
    <xf numFmtId="0" fontId="0" fillId="0" borderId="19" xfId="0" applyFill="1" applyBorder="1"/>
    <xf numFmtId="0" fontId="7" fillId="0" borderId="19" xfId="0" applyFont="1" applyFill="1" applyBorder="1" applyAlignment="1">
      <alignment horizontal="center"/>
    </xf>
    <xf numFmtId="0" fontId="0" fillId="0" borderId="22" xfId="0" applyFill="1" applyBorder="1" applyAlignment="1"/>
    <xf numFmtId="0" fontId="0" fillId="0" borderId="0" xfId="0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0" fillId="11" borderId="19" xfId="0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0" xfId="0" applyFill="1" applyBorder="1"/>
    <xf numFmtId="0" fontId="0" fillId="14" borderId="16" xfId="0" applyFill="1" applyBorder="1"/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0" fontId="0" fillId="12" borderId="16" xfId="0" applyFill="1" applyBorder="1"/>
    <xf numFmtId="0" fontId="0" fillId="12" borderId="2" xfId="0" applyFill="1" applyBorder="1" applyAlignment="1">
      <alignment horizontal="center"/>
    </xf>
    <xf numFmtId="0" fontId="0" fillId="12" borderId="2" xfId="0" applyFill="1" applyBorder="1"/>
    <xf numFmtId="0" fontId="0" fillId="12" borderId="18" xfId="0" applyFill="1" applyBorder="1"/>
    <xf numFmtId="0" fontId="0" fillId="14" borderId="15" xfId="0" applyFill="1" applyBorder="1" applyAlignment="1">
      <alignment horizontal="center"/>
    </xf>
    <xf numFmtId="0" fontId="0" fillId="12" borderId="0" xfId="0" applyFill="1" applyBorder="1" applyAlignment="1">
      <alignment horizontal="left"/>
    </xf>
    <xf numFmtId="0" fontId="0" fillId="12" borderId="15" xfId="0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0" xfId="0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19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5" fillId="0" borderId="25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0" borderId="15" xfId="0" applyFont="1" applyBorder="1" applyAlignment="1">
      <alignment vertical="top"/>
    </xf>
    <xf numFmtId="0" fontId="0" fillId="0" borderId="20" xfId="0" applyFill="1" applyBorder="1" applyAlignment="1">
      <alignment vertical="top"/>
    </xf>
    <xf numFmtId="0" fontId="0" fillId="15" borderId="0" xfId="0" applyFill="1" applyBorder="1" applyAlignment="1">
      <alignment horizontal="center"/>
    </xf>
    <xf numFmtId="0" fontId="0" fillId="15" borderId="0" xfId="0" applyFill="1" applyBorder="1"/>
    <xf numFmtId="0" fontId="0" fillId="15" borderId="0" xfId="0" applyFill="1" applyBorder="1" applyAlignment="1">
      <alignment horizontal="left" vertical="top"/>
    </xf>
    <xf numFmtId="0" fontId="7" fillId="15" borderId="0" xfId="0" applyFont="1" applyFill="1" applyBorder="1" applyAlignment="1">
      <alignment horizontal="left" vertical="top"/>
    </xf>
    <xf numFmtId="0" fontId="7" fillId="12" borderId="2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3" fillId="14" borderId="0" xfId="0" applyFont="1" applyFill="1" applyBorder="1" applyAlignment="1"/>
    <xf numFmtId="0" fontId="10" fillId="14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3" fillId="12" borderId="0" xfId="0" applyFont="1" applyFill="1" applyBorder="1" applyAlignment="1"/>
    <xf numFmtId="0" fontId="10" fillId="12" borderId="0" xfId="0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3" fillId="16" borderId="0" xfId="0" applyFont="1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16" borderId="0" xfId="0" applyFont="1" applyFill="1" applyBorder="1" applyAlignment="1">
      <alignment horizontal="right"/>
    </xf>
    <xf numFmtId="0" fontId="7" fillId="16" borderId="0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2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11" borderId="19" xfId="0" applyFill="1" applyBorder="1" applyAlignment="1">
      <alignment horizontal="left" vertical="top"/>
    </xf>
    <xf numFmtId="0" fontId="0" fillId="14" borderId="0" xfId="0" applyFill="1" applyBorder="1" applyAlignment="1">
      <alignment horizontal="left" vertical="top"/>
    </xf>
    <xf numFmtId="0" fontId="0" fillId="12" borderId="0" xfId="0" applyFill="1" applyBorder="1" applyAlignment="1">
      <alignment horizontal="left" vertical="top"/>
    </xf>
    <xf numFmtId="0" fontId="7" fillId="14" borderId="0" xfId="0" applyFont="1" applyFill="1" applyBorder="1" applyAlignment="1">
      <alignment horizontal="left" vertical="top"/>
    </xf>
    <xf numFmtId="0" fontId="7" fillId="12" borderId="0" xfId="0" applyFont="1" applyFill="1" applyBorder="1" applyAlignment="1">
      <alignment horizontal="left" vertical="top"/>
    </xf>
    <xf numFmtId="0" fontId="0" fillId="12" borderId="2" xfId="0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7" fillId="11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7" fillId="10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7" fillId="6" borderId="0" xfId="0" applyNumberFormat="1" applyFont="1" applyFill="1" applyBorder="1" applyAlignment="1">
      <alignment horizontal="center"/>
    </xf>
    <xf numFmtId="0" fontId="7" fillId="9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49" fontId="7" fillId="11" borderId="0" xfId="0" applyNumberFormat="1" applyFont="1" applyFill="1" applyBorder="1" applyAlignment="1">
      <alignment horizontal="center"/>
    </xf>
    <xf numFmtId="49" fontId="0" fillId="11" borderId="0" xfId="0" applyNumberFormat="1" applyFill="1" applyBorder="1" applyAlignment="1">
      <alignment horizontal="left" vertical="top"/>
    </xf>
    <xf numFmtId="49" fontId="0" fillId="11" borderId="0" xfId="0" applyNumberFormat="1" applyFill="1" applyBorder="1" applyAlignment="1">
      <alignment horizontal="center"/>
    </xf>
    <xf numFmtId="49" fontId="0" fillId="11" borderId="16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/>
    <xf numFmtId="0" fontId="0" fillId="4" borderId="0" xfId="0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6" xfId="0" applyFill="1" applyBorder="1"/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7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17" borderId="0" xfId="0" applyFill="1" applyBorder="1" applyAlignment="1">
      <alignment horizontal="center"/>
    </xf>
    <xf numFmtId="0" fontId="0" fillId="17" borderId="0" xfId="0" applyFill="1" applyBorder="1"/>
    <xf numFmtId="0" fontId="0" fillId="17" borderId="16" xfId="0" applyFill="1" applyBorder="1"/>
    <xf numFmtId="0" fontId="7" fillId="17" borderId="0" xfId="0" applyFont="1" applyFill="1" applyBorder="1" applyAlignment="1">
      <alignment horizontal="center"/>
    </xf>
    <xf numFmtId="0" fontId="0" fillId="17" borderId="0" xfId="0" applyFill="1" applyBorder="1" applyAlignment="1">
      <alignment horizontal="left"/>
    </xf>
    <xf numFmtId="0" fontId="0" fillId="17" borderId="15" xfId="0" applyFill="1" applyBorder="1" applyAlignment="1">
      <alignment horizontal="center"/>
    </xf>
    <xf numFmtId="0" fontId="0" fillId="17" borderId="0" xfId="0" applyFill="1" applyBorder="1" applyAlignment="1">
      <alignment horizontal="left" vertical="top"/>
    </xf>
    <xf numFmtId="0" fontId="0" fillId="6" borderId="16" xfId="0" applyFill="1" applyBorder="1"/>
    <xf numFmtId="0" fontId="0" fillId="6" borderId="15" xfId="0" applyFill="1" applyBorder="1" applyAlignment="1">
      <alignment horizontal="left"/>
    </xf>
    <xf numFmtId="0" fontId="0" fillId="12" borderId="17" xfId="0" applyFill="1" applyBorder="1" applyAlignment="1">
      <alignment horizontal="left"/>
    </xf>
    <xf numFmtId="42" fontId="11" fillId="0" borderId="0" xfId="0" applyNumberFormat="1" applyFont="1" applyFill="1" applyBorder="1"/>
    <xf numFmtId="44" fontId="0" fillId="0" borderId="1" xfId="0" applyNumberFormat="1" applyFill="1" applyBorder="1"/>
    <xf numFmtId="42" fontId="2" fillId="0" borderId="2" xfId="0" applyNumberFormat="1" applyFont="1" applyFill="1" applyBorder="1"/>
    <xf numFmtId="42" fontId="5" fillId="0" borderId="0" xfId="0" applyNumberFormat="1" applyFont="1" applyFill="1" applyBorder="1"/>
    <xf numFmtId="42" fontId="5" fillId="0" borderId="6" xfId="0" applyNumberFormat="1" applyFont="1" applyFill="1" applyBorder="1"/>
    <xf numFmtId="42" fontId="0" fillId="0" borderId="2" xfId="0" applyNumberFormat="1" applyFill="1" applyBorder="1"/>
    <xf numFmtId="42" fontId="0" fillId="0" borderId="9" xfId="0" applyNumberFormat="1" applyFill="1" applyBorder="1"/>
    <xf numFmtId="42" fontId="5" fillId="0" borderId="10" xfId="0" applyNumberFormat="1" applyFont="1" applyFill="1" applyBorder="1" applyAlignment="1">
      <alignment vertical="center"/>
    </xf>
    <xf numFmtId="42" fontId="4" fillId="0" borderId="14" xfId="0" applyNumberFormat="1" applyFont="1" applyFill="1" applyBorder="1"/>
    <xf numFmtId="42" fontId="5" fillId="0" borderId="6" xfId="0" applyNumberFormat="1" applyFont="1" applyFill="1" applyBorder="1" applyAlignment="1">
      <alignment vertical="center"/>
    </xf>
    <xf numFmtId="42" fontId="0" fillId="0" borderId="0" xfId="0" applyNumberFormat="1" applyFont="1" applyFill="1" applyBorder="1"/>
    <xf numFmtId="9" fontId="8" fillId="0" borderId="0" xfId="0" applyNumberFormat="1" applyFont="1" applyFill="1"/>
    <xf numFmtId="165" fontId="14" fillId="0" borderId="20" xfId="0" applyNumberFormat="1" applyFont="1" applyBorder="1" applyAlignment="1">
      <alignment horizontal="center" textRotation="90"/>
    </xf>
    <xf numFmtId="165" fontId="14" fillId="0" borderId="19" xfId="0" applyNumberFormat="1" applyFont="1" applyBorder="1" applyAlignment="1">
      <alignment horizontal="center" textRotation="90"/>
    </xf>
    <xf numFmtId="165" fontId="14" fillId="0" borderId="21" xfId="0" applyNumberFormat="1" applyFont="1" applyBorder="1" applyAlignment="1">
      <alignment horizontal="center" textRotation="90"/>
    </xf>
    <xf numFmtId="165" fontId="0" fillId="0" borderId="20" xfId="0" applyNumberFormat="1" applyBorder="1" applyAlignment="1"/>
    <xf numFmtId="165" fontId="8" fillId="0" borderId="19" xfId="0" applyNumberFormat="1" applyFont="1" applyBorder="1" applyAlignment="1">
      <alignment horizontal="left" wrapText="1"/>
    </xf>
    <xf numFmtId="165" fontId="14" fillId="0" borderId="19" xfId="0" applyNumberFormat="1" applyFont="1" applyBorder="1" applyAlignment="1">
      <alignment horizontal="left" textRotation="90"/>
    </xf>
    <xf numFmtId="165" fontId="0" fillId="0" borderId="0" xfId="0" applyNumberFormat="1" applyBorder="1" applyAlignment="1"/>
    <xf numFmtId="0" fontId="5" fillId="5" borderId="0" xfId="0" applyNumberFormat="1" applyFont="1" applyFill="1" applyBorder="1" applyAlignment="1">
      <alignment horizontal="left" vertical="top"/>
    </xf>
    <xf numFmtId="0" fontId="10" fillId="0" borderId="0" xfId="0" applyNumberFormat="1" applyFont="1" applyFill="1" applyBorder="1" applyAlignment="1">
      <alignment horizontal="center"/>
    </xf>
    <xf numFmtId="0" fontId="0" fillId="15" borderId="0" xfId="0" applyNumberFormat="1" applyFill="1" applyBorder="1" applyAlignment="1">
      <alignment horizontal="left" vertical="top"/>
    </xf>
    <xf numFmtId="0" fontId="0" fillId="11" borderId="19" xfId="0" applyNumberFormat="1" applyFill="1" applyBorder="1" applyAlignment="1">
      <alignment horizontal="left"/>
    </xf>
    <xf numFmtId="0" fontId="0" fillId="0" borderId="0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26" xfId="0" applyNumberFormat="1" applyFill="1" applyBorder="1" applyAlignment="1"/>
    <xf numFmtId="0" fontId="0" fillId="0" borderId="19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165" fontId="14" fillId="0" borderId="29" xfId="0" applyNumberFormat="1" applyFont="1" applyBorder="1" applyAlignment="1">
      <alignment horizontal="left" textRotation="90"/>
    </xf>
    <xf numFmtId="165" fontId="14" fillId="0" borderId="29" xfId="0" applyNumberFormat="1" applyFont="1" applyBorder="1" applyAlignment="1">
      <alignment horizontal="center" textRotation="90"/>
    </xf>
    <xf numFmtId="0" fontId="0" fillId="4" borderId="30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14" borderId="0" xfId="0" applyFill="1" applyBorder="1" applyAlignment="1"/>
    <xf numFmtId="165" fontId="14" fillId="0" borderId="32" xfId="0" applyNumberFormat="1" applyFont="1" applyBorder="1" applyAlignment="1">
      <alignment horizontal="center" textRotation="90"/>
    </xf>
    <xf numFmtId="0" fontId="0" fillId="0" borderId="31" xfId="0" applyFill="1" applyBorder="1" applyAlignment="1">
      <alignment horizontal="center"/>
    </xf>
    <xf numFmtId="0" fontId="5" fillId="3" borderId="31" xfId="0" applyFont="1" applyFill="1" applyBorder="1" applyAlignment="1">
      <alignment horizontal="left" vertical="top"/>
    </xf>
    <xf numFmtId="0" fontId="0" fillId="6" borderId="31" xfId="0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1" xfId="0" applyFill="1" applyBorder="1"/>
    <xf numFmtId="49" fontId="0" fillId="0" borderId="31" xfId="0" applyNumberFormat="1" applyFill="1" applyBorder="1" applyAlignment="1">
      <alignment horizontal="center"/>
    </xf>
    <xf numFmtId="0" fontId="0" fillId="14" borderId="31" xfId="0" applyFill="1" applyBorder="1"/>
    <xf numFmtId="0" fontId="0" fillId="12" borderId="31" xfId="0" applyFill="1" applyBorder="1"/>
    <xf numFmtId="0" fontId="0" fillId="2" borderId="31" xfId="0" applyFill="1" applyBorder="1"/>
    <xf numFmtId="0" fontId="0" fillId="17" borderId="31" xfId="0" applyFill="1" applyBorder="1"/>
    <xf numFmtId="0" fontId="0" fillId="12" borderId="33" xfId="0" applyFill="1" applyBorder="1"/>
    <xf numFmtId="0" fontId="0" fillId="6" borderId="31" xfId="0" applyFill="1" applyBorder="1"/>
    <xf numFmtId="0" fontId="0" fillId="0" borderId="34" xfId="0" applyFill="1" applyBorder="1" applyAlignment="1">
      <alignment horizontal="center"/>
    </xf>
    <xf numFmtId="0" fontId="0" fillId="16" borderId="3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5" fontId="14" fillId="0" borderId="32" xfId="0" applyNumberFormat="1" applyFont="1" applyBorder="1" applyAlignment="1">
      <alignment horizontal="left" textRotation="90"/>
    </xf>
    <xf numFmtId="0" fontId="0" fillId="0" borderId="31" xfId="0" applyFill="1" applyBorder="1" applyAlignment="1">
      <alignment horizontal="left" vertical="top"/>
    </xf>
    <xf numFmtId="0" fontId="5" fillId="5" borderId="31" xfId="0" applyFont="1" applyFill="1" applyBorder="1" applyAlignment="1">
      <alignment horizontal="left" vertical="top"/>
    </xf>
    <xf numFmtId="0" fontId="0" fillId="6" borderId="31" xfId="0" applyFill="1" applyBorder="1" applyAlignment="1">
      <alignment horizontal="left" vertical="top"/>
    </xf>
    <xf numFmtId="0" fontId="10" fillId="0" borderId="31" xfId="0" applyFont="1" applyFill="1" applyBorder="1" applyAlignment="1">
      <alignment horizontal="left" vertical="top"/>
    </xf>
    <xf numFmtId="0" fontId="0" fillId="15" borderId="31" xfId="0" applyFill="1" applyBorder="1" applyAlignment="1">
      <alignment horizontal="left" vertical="top" wrapText="1"/>
    </xf>
    <xf numFmtId="0" fontId="0" fillId="11" borderId="32" xfId="0" applyFill="1" applyBorder="1" applyAlignment="1">
      <alignment horizontal="left" vertical="top"/>
    </xf>
    <xf numFmtId="49" fontId="0" fillId="11" borderId="31" xfId="0" applyNumberFormat="1" applyFill="1" applyBorder="1" applyAlignment="1">
      <alignment horizontal="left" vertical="top"/>
    </xf>
    <xf numFmtId="0" fontId="0" fillId="14" borderId="31" xfId="0" applyFill="1" applyBorder="1" applyAlignment="1">
      <alignment horizontal="left" vertical="top"/>
    </xf>
    <xf numFmtId="0" fontId="0" fillId="12" borderId="3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7" fillId="17" borderId="31" xfId="0" applyFont="1" applyFill="1" applyBorder="1" applyAlignment="1">
      <alignment horizontal="left" vertical="top"/>
    </xf>
    <xf numFmtId="0" fontId="0" fillId="12" borderId="33" xfId="0" applyFill="1" applyBorder="1" applyAlignment="1">
      <alignment horizontal="left" vertical="top"/>
    </xf>
    <xf numFmtId="0" fontId="0" fillId="0" borderId="34" xfId="0" applyFill="1" applyBorder="1" applyAlignment="1">
      <alignment horizontal="left" vertical="top"/>
    </xf>
    <xf numFmtId="0" fontId="2" fillId="0" borderId="31" xfId="0" applyFont="1" applyFill="1" applyBorder="1" applyAlignment="1">
      <alignment horizontal="left" vertical="top"/>
    </xf>
    <xf numFmtId="165" fontId="14" fillId="0" borderId="30" xfId="0" applyNumberFormat="1" applyFont="1" applyBorder="1" applyAlignment="1">
      <alignment horizontal="left" textRotation="90"/>
    </xf>
    <xf numFmtId="0" fontId="0" fillId="0" borderId="16" xfId="0" applyFill="1" applyBorder="1" applyAlignment="1">
      <alignment horizontal="left" vertical="top"/>
    </xf>
    <xf numFmtId="0" fontId="5" fillId="5" borderId="16" xfId="0" applyFont="1" applyFill="1" applyBorder="1" applyAlignment="1">
      <alignment horizontal="left" vertical="top"/>
    </xf>
    <xf numFmtId="0" fontId="0" fillId="6" borderId="16" xfId="0" applyFill="1" applyBorder="1" applyAlignment="1">
      <alignment horizontal="left" vertical="top"/>
    </xf>
    <xf numFmtId="0" fontId="7" fillId="13" borderId="16" xfId="0" applyFont="1" applyFill="1" applyBorder="1" applyAlignment="1">
      <alignment horizontal="left" vertical="top"/>
    </xf>
    <xf numFmtId="0" fontId="7" fillId="12" borderId="16" xfId="0" applyFont="1" applyFill="1" applyBorder="1" applyAlignment="1">
      <alignment horizontal="left" vertical="top"/>
    </xf>
    <xf numFmtId="0" fontId="0" fillId="15" borderId="16" xfId="0" applyFill="1" applyBorder="1" applyAlignment="1">
      <alignment horizontal="left" vertical="top"/>
    </xf>
    <xf numFmtId="0" fontId="0" fillId="11" borderId="21" xfId="0" applyFill="1" applyBorder="1" applyAlignment="1">
      <alignment horizontal="left" vertical="top"/>
    </xf>
    <xf numFmtId="49" fontId="7" fillId="11" borderId="16" xfId="0" applyNumberFormat="1" applyFont="1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27" xfId="0" applyFill="1" applyBorder="1" applyAlignment="1">
      <alignment horizontal="left" vertical="top"/>
    </xf>
    <xf numFmtId="0" fontId="0" fillId="17" borderId="16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10" fillId="14" borderId="16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0" fillId="14" borderId="31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0" fillId="12" borderId="33" xfId="0" applyFill="1" applyBorder="1" applyAlignment="1">
      <alignment horizontal="center"/>
    </xf>
    <xf numFmtId="0" fontId="10" fillId="14" borderId="31" xfId="0" applyFont="1" applyFill="1" applyBorder="1" applyAlignment="1">
      <alignment horizontal="center"/>
    </xf>
    <xf numFmtId="0" fontId="10" fillId="12" borderId="3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64" fontId="0" fillId="0" borderId="11" xfId="0" applyNumberFormat="1" applyFont="1" applyFill="1" applyBorder="1"/>
    <xf numFmtId="0" fontId="8" fillId="0" borderId="0" xfId="0" applyFont="1" applyFill="1" applyBorder="1" applyAlignment="1">
      <alignment horizontal="right"/>
    </xf>
    <xf numFmtId="2" fontId="0" fillId="0" borderId="12" xfId="0" applyNumberFormat="1" applyFont="1" applyFill="1" applyBorder="1"/>
    <xf numFmtId="0" fontId="5" fillId="0" borderId="0" xfId="0" applyFont="1" applyFill="1" applyBorder="1"/>
    <xf numFmtId="0" fontId="11" fillId="0" borderId="8" xfId="0" applyFont="1" applyFill="1" applyBorder="1" applyAlignment="1">
      <alignment horizontal="right"/>
    </xf>
    <xf numFmtId="42" fontId="11" fillId="0" borderId="2" xfId="0" applyNumberFormat="1" applyFont="1" applyFill="1" applyBorder="1"/>
    <xf numFmtId="42" fontId="11" fillId="3" borderId="0" xfId="0" applyNumberFormat="1" applyFont="1" applyFill="1" applyBorder="1"/>
    <xf numFmtId="0" fontId="0" fillId="3" borderId="0" xfId="0" applyFill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Border="1"/>
    <xf numFmtId="0" fontId="11" fillId="5" borderId="0" xfId="0" applyFont="1" applyFill="1" applyAlignment="1">
      <alignment vertical="top" wrapText="1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9" fillId="0" borderId="0" xfId="0" applyFont="1" applyFill="1"/>
    <xf numFmtId="0" fontId="6" fillId="0" borderId="3" xfId="0" applyFont="1" applyFill="1" applyBorder="1"/>
    <xf numFmtId="0" fontId="6" fillId="0" borderId="1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2" xfId="0" applyFont="1" applyFill="1" applyBorder="1"/>
    <xf numFmtId="0" fontId="5" fillId="0" borderId="13" xfId="0" applyFont="1" applyFill="1" applyBorder="1"/>
    <xf numFmtId="0" fontId="5" fillId="0" borderId="9" xfId="0" applyFont="1" applyFill="1" applyBorder="1"/>
    <xf numFmtId="0" fontId="5" fillId="0" borderId="2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/>
    <xf numFmtId="0" fontId="8" fillId="0" borderId="26" xfId="0" applyFont="1" applyBorder="1" applyAlignment="1">
      <alignment horizontal="center"/>
    </xf>
    <xf numFmtId="0" fontId="8" fillId="0" borderId="26" xfId="0" applyNumberFormat="1" applyFont="1" applyBorder="1" applyAlignment="1">
      <alignment horizontal="center"/>
    </xf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B38" workbookViewId="0">
      <selection activeCell="G49" sqref="G49"/>
    </sheetView>
  </sheetViews>
  <sheetFormatPr defaultRowHeight="15"/>
  <cols>
    <col min="1" max="1" width="7" style="21" customWidth="1"/>
    <col min="2" max="2" width="51.5703125" style="7" customWidth="1"/>
    <col min="3" max="6" width="17.42578125" style="32" customWidth="1"/>
    <col min="7" max="7" width="54.85546875" style="7" customWidth="1"/>
    <col min="8" max="8" width="22" style="7" customWidth="1"/>
    <col min="9" max="16384" width="9.140625" style="7"/>
  </cols>
  <sheetData>
    <row r="1" spans="1:7" ht="33" customHeight="1">
      <c r="A1" s="295" t="s">
        <v>89</v>
      </c>
      <c r="B1" s="295"/>
      <c r="C1" s="295"/>
      <c r="D1" s="295"/>
      <c r="E1" s="7"/>
      <c r="F1" s="7"/>
    </row>
    <row r="2" spans="1:7" ht="18.75">
      <c r="B2" s="22" t="s">
        <v>12</v>
      </c>
      <c r="C2" s="280" t="s">
        <v>90</v>
      </c>
      <c r="D2" s="280" t="s">
        <v>91</v>
      </c>
      <c r="E2" s="280" t="s">
        <v>92</v>
      </c>
      <c r="F2" s="280" t="s">
        <v>0</v>
      </c>
    </row>
    <row r="3" spans="1:7" ht="36.950000000000003" customHeight="1">
      <c r="A3" s="300" t="s">
        <v>13</v>
      </c>
      <c r="B3" s="301"/>
      <c r="C3" s="193"/>
      <c r="D3" s="193"/>
      <c r="E3" s="193"/>
      <c r="F3" s="193"/>
      <c r="G3" s="7" t="s">
        <v>104</v>
      </c>
    </row>
    <row r="4" spans="1:7" s="26" customFormat="1" ht="15" customHeight="1">
      <c r="A4" s="17">
        <v>1</v>
      </c>
      <c r="B4" s="24" t="s">
        <v>93</v>
      </c>
      <c r="C4" s="10"/>
      <c r="D4" s="10"/>
      <c r="E4" s="10"/>
      <c r="F4" s="10"/>
    </row>
    <row r="5" spans="1:7" ht="15" customHeight="1">
      <c r="A5" s="25">
        <v>1.1000000000000001</v>
      </c>
      <c r="B5" s="12" t="s">
        <v>65</v>
      </c>
      <c r="C5" s="188">
        <v>30000</v>
      </c>
      <c r="D5" s="188">
        <v>30000</v>
      </c>
      <c r="E5" s="188">
        <v>30000</v>
      </c>
      <c r="F5" s="188">
        <f>SUM(C5:E5)</f>
        <v>90000</v>
      </c>
    </row>
    <row r="6" spans="1:7">
      <c r="A6" s="25">
        <v>1.2</v>
      </c>
      <c r="B6" s="12" t="s">
        <v>66</v>
      </c>
      <c r="C6" s="188">
        <v>3162</v>
      </c>
      <c r="D6" s="188">
        <v>3162</v>
      </c>
      <c r="E6" s="188">
        <v>3162</v>
      </c>
      <c r="F6" s="188">
        <f t="shared" ref="F6:F62" si="0">SUM(C6:E6)</f>
        <v>9486</v>
      </c>
    </row>
    <row r="7" spans="1:7">
      <c r="A7" s="25">
        <v>1.3</v>
      </c>
      <c r="B7" s="12" t="s">
        <v>67</v>
      </c>
      <c r="C7" s="188">
        <v>2100</v>
      </c>
      <c r="D7" s="188">
        <v>2100</v>
      </c>
      <c r="E7" s="188">
        <v>2100</v>
      </c>
      <c r="F7" s="188">
        <f t="shared" si="0"/>
        <v>6300</v>
      </c>
    </row>
    <row r="8" spans="1:7">
      <c r="A8" s="25">
        <v>1.4</v>
      </c>
      <c r="B8" s="12" t="s">
        <v>68</v>
      </c>
      <c r="C8" s="188">
        <v>759</v>
      </c>
      <c r="D8" s="188">
        <v>759</v>
      </c>
      <c r="E8" s="188">
        <v>759</v>
      </c>
      <c r="F8" s="188">
        <f t="shared" si="0"/>
        <v>2277</v>
      </c>
    </row>
    <row r="9" spans="1:7">
      <c r="A9" s="25">
        <v>1.5</v>
      </c>
      <c r="B9" s="12" t="s">
        <v>69</v>
      </c>
      <c r="C9" s="188">
        <v>1000</v>
      </c>
      <c r="D9" s="188">
        <v>1000</v>
      </c>
      <c r="E9" s="188">
        <v>1000</v>
      </c>
      <c r="F9" s="188">
        <f t="shared" si="0"/>
        <v>3000</v>
      </c>
    </row>
    <row r="10" spans="1:7">
      <c r="A10" s="25">
        <v>1.6</v>
      </c>
      <c r="B10" s="12" t="s">
        <v>70</v>
      </c>
      <c r="C10" s="188">
        <v>1500</v>
      </c>
      <c r="D10" s="188">
        <v>1500</v>
      </c>
      <c r="E10" s="188">
        <v>1500</v>
      </c>
      <c r="F10" s="188">
        <f t="shared" si="0"/>
        <v>4500</v>
      </c>
    </row>
    <row r="11" spans="1:7">
      <c r="A11" s="25">
        <v>1.7</v>
      </c>
      <c r="B11" s="12" t="s">
        <v>71</v>
      </c>
      <c r="C11" s="188">
        <v>700</v>
      </c>
      <c r="D11" s="188">
        <v>700</v>
      </c>
      <c r="E11" s="188">
        <v>700</v>
      </c>
      <c r="F11" s="188">
        <f t="shared" si="0"/>
        <v>2100</v>
      </c>
    </row>
    <row r="12" spans="1:7">
      <c r="A12" s="25">
        <v>1.8</v>
      </c>
      <c r="B12" s="12" t="s">
        <v>72</v>
      </c>
      <c r="C12" s="188">
        <v>350</v>
      </c>
      <c r="D12" s="188">
        <v>350</v>
      </c>
      <c r="E12" s="188">
        <v>350</v>
      </c>
      <c r="F12" s="188">
        <f t="shared" si="0"/>
        <v>1050</v>
      </c>
    </row>
    <row r="13" spans="1:7">
      <c r="A13" s="25">
        <v>1.9</v>
      </c>
      <c r="B13" s="12" t="s">
        <v>73</v>
      </c>
      <c r="C13" s="188">
        <v>2500</v>
      </c>
      <c r="D13" s="188">
        <v>2500</v>
      </c>
      <c r="E13" s="188">
        <v>2500</v>
      </c>
      <c r="F13" s="188">
        <f t="shared" si="0"/>
        <v>7500</v>
      </c>
    </row>
    <row r="14" spans="1:7">
      <c r="A14" s="27"/>
      <c r="B14" s="18" t="s">
        <v>0</v>
      </c>
      <c r="C14" s="190">
        <f>SUM(C5:C13)</f>
        <v>42071</v>
      </c>
      <c r="D14" s="190">
        <f>SUM(D5:D13)</f>
        <v>42071</v>
      </c>
      <c r="E14" s="190">
        <f>SUM(E5:E13)</f>
        <v>42071</v>
      </c>
      <c r="F14" s="190">
        <f t="shared" si="0"/>
        <v>126213</v>
      </c>
    </row>
    <row r="15" spans="1:7">
      <c r="A15" s="17">
        <v>2</v>
      </c>
      <c r="B15" s="8" t="s">
        <v>94</v>
      </c>
      <c r="C15" s="10"/>
      <c r="D15" s="10"/>
      <c r="E15" s="10"/>
      <c r="F15" s="10"/>
    </row>
    <row r="16" spans="1:7" ht="15" customHeight="1">
      <c r="A16" s="25">
        <v>2.1</v>
      </c>
      <c r="B16" s="12" t="s">
        <v>65</v>
      </c>
      <c r="C16" s="188">
        <v>25000</v>
      </c>
      <c r="D16" s="188">
        <v>25000</v>
      </c>
      <c r="E16" s="188">
        <v>25000</v>
      </c>
      <c r="F16" s="188">
        <f t="shared" si="0"/>
        <v>75000</v>
      </c>
    </row>
    <row r="17" spans="1:7">
      <c r="A17" s="25">
        <v>2.2000000000000002</v>
      </c>
      <c r="B17" s="12" t="s">
        <v>66</v>
      </c>
      <c r="C17" s="188">
        <v>2475</v>
      </c>
      <c r="D17" s="188">
        <v>2475</v>
      </c>
      <c r="E17" s="188">
        <v>2475</v>
      </c>
      <c r="F17" s="188">
        <f t="shared" si="0"/>
        <v>7425</v>
      </c>
    </row>
    <row r="18" spans="1:7">
      <c r="A18" s="25">
        <v>2.2999999999999998</v>
      </c>
      <c r="B18" s="12" t="s">
        <v>67</v>
      </c>
      <c r="C18" s="188">
        <v>1750</v>
      </c>
      <c r="D18" s="188">
        <v>1750</v>
      </c>
      <c r="E18" s="188">
        <v>1750</v>
      </c>
      <c r="F18" s="188">
        <f t="shared" si="0"/>
        <v>5250</v>
      </c>
    </row>
    <row r="19" spans="1:7">
      <c r="A19" s="25">
        <v>2.4</v>
      </c>
      <c r="B19" s="12" t="s">
        <v>69</v>
      </c>
      <c r="C19" s="188">
        <v>1000</v>
      </c>
      <c r="D19" s="188">
        <v>1000</v>
      </c>
      <c r="E19" s="188">
        <v>1000</v>
      </c>
      <c r="F19" s="188">
        <f t="shared" si="0"/>
        <v>3000</v>
      </c>
    </row>
    <row r="20" spans="1:7">
      <c r="A20" s="25">
        <v>2.5</v>
      </c>
      <c r="B20" s="12" t="s">
        <v>70</v>
      </c>
      <c r="C20" s="188">
        <v>1500</v>
      </c>
      <c r="D20" s="188">
        <v>1500</v>
      </c>
      <c r="E20" s="188">
        <v>1500</v>
      </c>
      <c r="F20" s="188">
        <f t="shared" si="0"/>
        <v>4500</v>
      </c>
    </row>
    <row r="21" spans="1:7">
      <c r="A21" s="25">
        <v>2.6</v>
      </c>
      <c r="B21" s="12" t="s">
        <v>71</v>
      </c>
      <c r="C21" s="188">
        <v>700</v>
      </c>
      <c r="D21" s="188">
        <v>700</v>
      </c>
      <c r="E21" s="188">
        <v>700</v>
      </c>
      <c r="F21" s="188">
        <f t="shared" si="0"/>
        <v>2100</v>
      </c>
    </row>
    <row r="22" spans="1:7">
      <c r="A22" s="25">
        <v>2.7</v>
      </c>
      <c r="B22" s="12" t="s">
        <v>72</v>
      </c>
      <c r="C22" s="188">
        <v>350</v>
      </c>
      <c r="D22" s="188">
        <v>350</v>
      </c>
      <c r="E22" s="188">
        <v>350</v>
      </c>
      <c r="F22" s="188">
        <f t="shared" si="0"/>
        <v>1050</v>
      </c>
    </row>
    <row r="23" spans="1:7">
      <c r="A23" s="25">
        <v>2.8</v>
      </c>
      <c r="B23" s="12" t="s">
        <v>75</v>
      </c>
      <c r="C23" s="188">
        <v>9000</v>
      </c>
      <c r="D23" s="188">
        <v>9000</v>
      </c>
      <c r="E23" s="188">
        <v>9000</v>
      </c>
      <c r="F23" s="188">
        <f t="shared" si="0"/>
        <v>27000</v>
      </c>
    </row>
    <row r="24" spans="1:7">
      <c r="A24" s="27"/>
      <c r="B24" s="18" t="s">
        <v>0</v>
      </c>
      <c r="C24" s="190">
        <f>SUM(C16:C23)</f>
        <v>41775</v>
      </c>
      <c r="D24" s="190">
        <f>SUM(D16:D23)</f>
        <v>41775</v>
      </c>
      <c r="E24" s="190">
        <f>SUM(E16:E23)</f>
        <v>41775</v>
      </c>
      <c r="F24" s="190">
        <f t="shared" si="0"/>
        <v>125325</v>
      </c>
    </row>
    <row r="25" spans="1:7">
      <c r="A25" s="17">
        <v>3</v>
      </c>
      <c r="B25" s="8" t="s">
        <v>15</v>
      </c>
      <c r="C25" s="10"/>
      <c r="D25" s="10"/>
      <c r="E25" s="10"/>
      <c r="F25" s="10"/>
    </row>
    <row r="26" spans="1:7">
      <c r="A26" s="25">
        <v>3.1</v>
      </c>
      <c r="B26" s="12" t="s">
        <v>97</v>
      </c>
      <c r="C26" s="287">
        <v>5000</v>
      </c>
      <c r="D26" s="287">
        <v>5000</v>
      </c>
      <c r="E26" s="287">
        <v>5000</v>
      </c>
      <c r="F26" s="287">
        <f t="shared" ref="F26:F29" si="1">SUM(C26:E26)</f>
        <v>15000</v>
      </c>
    </row>
    <row r="27" spans="1:7">
      <c r="A27" s="25">
        <v>3.2</v>
      </c>
      <c r="B27" s="12" t="s">
        <v>78</v>
      </c>
      <c r="C27" s="188">
        <v>5000</v>
      </c>
      <c r="D27" s="188">
        <v>5000</v>
      </c>
      <c r="E27" s="188">
        <v>5000</v>
      </c>
      <c r="F27" s="188">
        <f t="shared" si="1"/>
        <v>15000</v>
      </c>
      <c r="G27" s="288"/>
    </row>
    <row r="28" spans="1:7">
      <c r="A28" s="25">
        <v>3.3</v>
      </c>
      <c r="B28" s="12" t="s">
        <v>95</v>
      </c>
      <c r="C28" s="188">
        <v>5500</v>
      </c>
      <c r="D28" s="188">
        <v>5500</v>
      </c>
      <c r="E28" s="188">
        <v>5500</v>
      </c>
      <c r="F28" s="188">
        <f t="shared" si="1"/>
        <v>16500</v>
      </c>
    </row>
    <row r="29" spans="1:7">
      <c r="A29" s="25">
        <v>3.4</v>
      </c>
      <c r="B29" s="12" t="s">
        <v>80</v>
      </c>
      <c r="C29" s="188">
        <v>4080</v>
      </c>
      <c r="D29" s="188">
        <v>4080</v>
      </c>
      <c r="E29" s="188">
        <v>4080</v>
      </c>
      <c r="F29" s="188">
        <f t="shared" si="1"/>
        <v>12240</v>
      </c>
    </row>
    <row r="30" spans="1:7">
      <c r="A30" s="27"/>
      <c r="B30" s="18" t="s">
        <v>0</v>
      </c>
      <c r="C30" s="190">
        <f>SUM(C26:C29)</f>
        <v>19580</v>
      </c>
      <c r="D30" s="190">
        <f>SUM(D26:D29)</f>
        <v>19580</v>
      </c>
      <c r="E30" s="190">
        <f>SUM(E26:E29)</f>
        <v>19580</v>
      </c>
      <c r="F30" s="190">
        <f t="shared" si="0"/>
        <v>58740</v>
      </c>
    </row>
    <row r="31" spans="1:7" ht="19.5" thickBot="1">
      <c r="A31" s="298" t="s">
        <v>3</v>
      </c>
      <c r="B31" s="299"/>
      <c r="C31" s="192">
        <f>C14+C30+C24</f>
        <v>103426</v>
      </c>
      <c r="D31" s="192">
        <f>D14+D30+D24</f>
        <v>103426</v>
      </c>
      <c r="E31" s="192">
        <f>E14+E30+E24</f>
        <v>103426</v>
      </c>
      <c r="F31" s="192">
        <f t="shared" si="0"/>
        <v>310278</v>
      </c>
    </row>
    <row r="32" spans="1:7" ht="37.5" customHeight="1" thickTop="1">
      <c r="A32" s="296" t="s">
        <v>11</v>
      </c>
      <c r="B32" s="297"/>
      <c r="C32" s="189"/>
      <c r="D32" s="189"/>
      <c r="E32" s="189"/>
      <c r="F32" s="189"/>
    </row>
    <row r="33" spans="1:7">
      <c r="A33" s="16">
        <v>4</v>
      </c>
      <c r="B33" s="8" t="s">
        <v>83</v>
      </c>
      <c r="C33" s="9"/>
      <c r="D33" s="9"/>
      <c r="E33" s="9"/>
      <c r="F33" s="9"/>
    </row>
    <row r="34" spans="1:7">
      <c r="A34" s="23">
        <v>4.0999999999999996</v>
      </c>
      <c r="B34" s="12" t="s">
        <v>79</v>
      </c>
      <c r="C34" s="6">
        <v>20000</v>
      </c>
      <c r="D34" s="6">
        <v>20000</v>
      </c>
      <c r="E34" s="6">
        <v>20000</v>
      </c>
      <c r="F34" s="6">
        <f t="shared" si="0"/>
        <v>60000</v>
      </c>
    </row>
    <row r="35" spans="1:7">
      <c r="A35" s="23">
        <v>4.2</v>
      </c>
      <c r="B35" s="12" t="s">
        <v>76</v>
      </c>
      <c r="C35" s="6">
        <v>20000</v>
      </c>
      <c r="D35" s="6">
        <v>20000</v>
      </c>
      <c r="E35" s="6">
        <v>20000</v>
      </c>
      <c r="F35" s="6">
        <f t="shared" si="0"/>
        <v>60000</v>
      </c>
    </row>
    <row r="36" spans="1:7">
      <c r="A36" s="23">
        <v>4.3</v>
      </c>
      <c r="B36" s="12" t="s">
        <v>77</v>
      </c>
      <c r="C36" s="6">
        <v>20000</v>
      </c>
      <c r="D36" s="6">
        <v>20000</v>
      </c>
      <c r="E36" s="6">
        <v>20000</v>
      </c>
      <c r="F36" s="6">
        <f t="shared" si="0"/>
        <v>60000</v>
      </c>
    </row>
    <row r="37" spans="1:7">
      <c r="A37" s="23">
        <v>4.4000000000000004</v>
      </c>
      <c r="B37" s="12" t="s">
        <v>103</v>
      </c>
      <c r="C37" s="6">
        <v>10000</v>
      </c>
      <c r="D37" s="6">
        <v>10000</v>
      </c>
      <c r="E37" s="6">
        <v>10000</v>
      </c>
      <c r="F37" s="6">
        <f t="shared" si="0"/>
        <v>30000</v>
      </c>
    </row>
    <row r="38" spans="1:7" ht="19.5" thickBot="1">
      <c r="A38" s="298" t="s">
        <v>2</v>
      </c>
      <c r="B38" s="299"/>
      <c r="C38" s="192">
        <f>SUM(C34:C37)</f>
        <v>70000</v>
      </c>
      <c r="D38" s="192">
        <f>SUM(D34:D37)</f>
        <v>70000</v>
      </c>
      <c r="E38" s="192">
        <f>SUM(E34:E37)</f>
        <v>70000</v>
      </c>
      <c r="F38" s="192">
        <f t="shared" si="0"/>
        <v>210000</v>
      </c>
    </row>
    <row r="39" spans="1:7" ht="37.5" customHeight="1" thickTop="1">
      <c r="A39" s="302" t="s">
        <v>1</v>
      </c>
      <c r="B39" s="303"/>
      <c r="C39" s="194"/>
      <c r="D39" s="194"/>
      <c r="E39" s="194"/>
      <c r="F39" s="194"/>
    </row>
    <row r="40" spans="1:7" ht="15" customHeight="1">
      <c r="A40" s="17">
        <v>5</v>
      </c>
      <c r="B40" s="14" t="s">
        <v>84</v>
      </c>
      <c r="C40" s="10"/>
      <c r="D40" s="10"/>
      <c r="E40" s="10"/>
      <c r="F40" s="10"/>
    </row>
    <row r="41" spans="1:7" s="22" customFormat="1" ht="18.75">
      <c r="A41" s="28">
        <v>5.0999999999999996</v>
      </c>
      <c r="B41" s="12" t="s">
        <v>74</v>
      </c>
      <c r="C41" s="188">
        <v>3300</v>
      </c>
      <c r="D41" s="188">
        <v>3300</v>
      </c>
      <c r="E41" s="188">
        <v>3300</v>
      </c>
      <c r="F41" s="188">
        <f t="shared" si="0"/>
        <v>9900</v>
      </c>
    </row>
    <row r="42" spans="1:7">
      <c r="A42" s="28">
        <v>5.2</v>
      </c>
      <c r="B42" s="12" t="s">
        <v>113</v>
      </c>
      <c r="C42" s="188">
        <f>45*250</f>
        <v>11250</v>
      </c>
      <c r="D42" s="188">
        <f>45*250</f>
        <v>11250</v>
      </c>
      <c r="E42" s="188">
        <f>45*250</f>
        <v>11250</v>
      </c>
      <c r="F42" s="188">
        <f t="shared" si="0"/>
        <v>33750</v>
      </c>
      <c r="G42" s="289" t="s">
        <v>110</v>
      </c>
    </row>
    <row r="43" spans="1:7" ht="19.5" thickBot="1">
      <c r="A43" s="298" t="s">
        <v>4</v>
      </c>
      <c r="B43" s="299"/>
      <c r="C43" s="192">
        <f>SUM(C41:C42)</f>
        <v>14550</v>
      </c>
      <c r="D43" s="192">
        <f>SUM(D41:D42)</f>
        <v>14550</v>
      </c>
      <c r="E43" s="192">
        <f>SUM(E41:E42)</f>
        <v>14550</v>
      </c>
      <c r="F43" s="192">
        <f t="shared" si="0"/>
        <v>43650</v>
      </c>
    </row>
    <row r="44" spans="1:7" s="15" customFormat="1" ht="37.5" customHeight="1" thickTop="1" thickBot="1">
      <c r="A44" s="304" t="s">
        <v>14</v>
      </c>
      <c r="B44" s="305"/>
      <c r="C44" s="195">
        <f>C43+C31+C38</f>
        <v>187976</v>
      </c>
      <c r="D44" s="195">
        <f>D43+D31+D38</f>
        <v>187976</v>
      </c>
      <c r="E44" s="195">
        <f>E43+E31+E38</f>
        <v>187976</v>
      </c>
      <c r="F44" s="195">
        <f t="shared" si="0"/>
        <v>563928</v>
      </c>
    </row>
    <row r="45" spans="1:7" ht="54.75" customHeight="1">
      <c r="A45" s="306" t="s">
        <v>5</v>
      </c>
      <c r="B45" s="306"/>
      <c r="C45" s="196"/>
      <c r="D45" s="196"/>
      <c r="E45" s="196"/>
      <c r="F45" s="196"/>
    </row>
    <row r="46" spans="1:7" s="31" customFormat="1" ht="15" customHeight="1">
      <c r="A46" s="17">
        <v>6</v>
      </c>
      <c r="B46" s="30" t="s">
        <v>82</v>
      </c>
      <c r="C46" s="198"/>
      <c r="D46" s="198"/>
      <c r="E46" s="198"/>
      <c r="F46" s="198"/>
    </row>
    <row r="47" spans="1:7">
      <c r="A47" s="281">
        <v>6.1</v>
      </c>
      <c r="B47" s="279" t="s">
        <v>108</v>
      </c>
      <c r="C47" s="188">
        <v>4080</v>
      </c>
      <c r="D47" s="188">
        <v>4080</v>
      </c>
      <c r="E47" s="188">
        <v>4080</v>
      </c>
      <c r="F47" s="188">
        <f t="shared" si="0"/>
        <v>12240</v>
      </c>
      <c r="G47" s="289" t="s">
        <v>109</v>
      </c>
    </row>
    <row r="48" spans="1:7">
      <c r="A48" s="281">
        <v>6.2</v>
      </c>
      <c r="B48" s="279" t="s">
        <v>98</v>
      </c>
      <c r="C48" s="188">
        <v>2500</v>
      </c>
      <c r="D48" s="188">
        <v>2500</v>
      </c>
      <c r="E48" s="188">
        <v>2500</v>
      </c>
      <c r="F48" s="188">
        <f t="shared" si="0"/>
        <v>7500</v>
      </c>
      <c r="G48" s="289" t="s">
        <v>106</v>
      </c>
    </row>
    <row r="49" spans="1:7" ht="27" customHeight="1">
      <c r="A49" s="281">
        <v>6.3</v>
      </c>
      <c r="B49" s="279" t="s">
        <v>88</v>
      </c>
      <c r="C49" s="188">
        <v>6000</v>
      </c>
      <c r="D49" s="188">
        <v>12000</v>
      </c>
      <c r="E49" s="188">
        <v>12000</v>
      </c>
      <c r="F49" s="188">
        <f t="shared" si="0"/>
        <v>30000</v>
      </c>
      <c r="G49" s="290" t="s">
        <v>114</v>
      </c>
    </row>
    <row r="50" spans="1:7">
      <c r="A50" s="28">
        <v>6.4</v>
      </c>
      <c r="B50" s="12" t="s">
        <v>81</v>
      </c>
      <c r="C50" s="188">
        <v>1500</v>
      </c>
      <c r="D50" s="188">
        <v>1500</v>
      </c>
      <c r="E50" s="188">
        <v>1500</v>
      </c>
      <c r="F50" s="188">
        <f t="shared" si="0"/>
        <v>4500</v>
      </c>
      <c r="G50" s="289" t="s">
        <v>109</v>
      </c>
    </row>
    <row r="51" spans="1:7" ht="15" customHeight="1">
      <c r="A51" s="28">
        <v>6.5</v>
      </c>
      <c r="B51" s="12" t="s">
        <v>99</v>
      </c>
      <c r="C51" s="188">
        <v>10000</v>
      </c>
      <c r="D51" s="188">
        <v>10000</v>
      </c>
      <c r="E51" s="188">
        <v>10000</v>
      </c>
      <c r="F51" s="188">
        <f t="shared" si="0"/>
        <v>30000</v>
      </c>
      <c r="G51" s="292" t="s">
        <v>111</v>
      </c>
    </row>
    <row r="52" spans="1:7">
      <c r="A52" s="28">
        <v>6.6</v>
      </c>
      <c r="B52" s="12" t="s">
        <v>100</v>
      </c>
      <c r="C52" s="188">
        <v>10000</v>
      </c>
      <c r="D52" s="188">
        <v>10000</v>
      </c>
      <c r="E52" s="188">
        <v>10000</v>
      </c>
      <c r="F52" s="188">
        <f t="shared" si="0"/>
        <v>30000</v>
      </c>
      <c r="G52" s="292"/>
    </row>
    <row r="53" spans="1:7">
      <c r="A53" s="28">
        <v>6.7</v>
      </c>
      <c r="B53" s="12" t="s">
        <v>107</v>
      </c>
      <c r="C53" s="188">
        <v>10000</v>
      </c>
      <c r="D53" s="188">
        <v>10000</v>
      </c>
      <c r="E53" s="188">
        <v>10000</v>
      </c>
      <c r="F53" s="188">
        <f t="shared" si="0"/>
        <v>30000</v>
      </c>
      <c r="G53" s="292"/>
    </row>
    <row r="54" spans="1:7">
      <c r="A54" s="28">
        <v>6.8</v>
      </c>
      <c r="B54" s="12" t="s">
        <v>105</v>
      </c>
      <c r="C54" s="188">
        <v>5000</v>
      </c>
      <c r="D54" s="188">
        <v>5000</v>
      </c>
      <c r="E54" s="188">
        <v>5000</v>
      </c>
      <c r="F54" s="188">
        <f t="shared" si="0"/>
        <v>15000</v>
      </c>
      <c r="G54" s="292"/>
    </row>
    <row r="55" spans="1:7">
      <c r="A55" s="281">
        <v>6.9</v>
      </c>
      <c r="B55" s="279" t="s">
        <v>96</v>
      </c>
      <c r="C55" s="188">
        <v>7000</v>
      </c>
      <c r="D55" s="188">
        <v>7000</v>
      </c>
      <c r="E55" s="188">
        <v>7000</v>
      </c>
      <c r="F55" s="188">
        <f t="shared" si="0"/>
        <v>21000</v>
      </c>
      <c r="G55" s="291" t="s">
        <v>106</v>
      </c>
    </row>
    <row r="56" spans="1:7">
      <c r="A56" s="283">
        <v>6.1</v>
      </c>
      <c r="B56" s="285" t="s">
        <v>87</v>
      </c>
      <c r="C56" s="286">
        <v>5000</v>
      </c>
      <c r="D56" s="286">
        <v>5000</v>
      </c>
      <c r="E56" s="286">
        <v>5000</v>
      </c>
      <c r="F56" s="286">
        <f t="shared" si="0"/>
        <v>15000</v>
      </c>
      <c r="G56" s="291" t="s">
        <v>106</v>
      </c>
    </row>
    <row r="57" spans="1:7" s="31" customFormat="1" ht="15" customHeight="1">
      <c r="A57" s="17">
        <v>7</v>
      </c>
      <c r="B57" s="17" t="s">
        <v>112</v>
      </c>
      <c r="C57" s="188">
        <f>C43</f>
        <v>14550</v>
      </c>
      <c r="D57" s="188">
        <f>D43</f>
        <v>14550</v>
      </c>
      <c r="E57" s="188">
        <f>E43</f>
        <v>14550</v>
      </c>
      <c r="F57" s="188">
        <f t="shared" si="0"/>
        <v>43650</v>
      </c>
    </row>
    <row r="58" spans="1:7">
      <c r="A58" s="28"/>
      <c r="B58" s="13"/>
      <c r="C58" s="10"/>
      <c r="D58" s="10"/>
      <c r="E58" s="10"/>
      <c r="F58" s="10"/>
    </row>
    <row r="59" spans="1:7" ht="18.75">
      <c r="A59" s="17">
        <v>8</v>
      </c>
      <c r="B59" s="29" t="s">
        <v>101</v>
      </c>
      <c r="C59" s="191">
        <f>C44-C62</f>
        <v>112346</v>
      </c>
      <c r="D59" s="191">
        <f t="shared" ref="D59:E59" si="2">D44-D62</f>
        <v>106346</v>
      </c>
      <c r="E59" s="191">
        <f t="shared" si="2"/>
        <v>106346</v>
      </c>
      <c r="F59" s="191">
        <f t="shared" si="0"/>
        <v>325038</v>
      </c>
    </row>
    <row r="60" spans="1:7" ht="18.75">
      <c r="A60" s="17"/>
      <c r="B60" s="284"/>
      <c r="C60" s="191"/>
      <c r="D60" s="191"/>
      <c r="E60" s="191"/>
      <c r="F60" s="191"/>
    </row>
    <row r="61" spans="1:7" s="15" customFormat="1" ht="37.5" customHeight="1" thickBot="1">
      <c r="A61" s="293" t="s">
        <v>8</v>
      </c>
      <c r="B61" s="294"/>
      <c r="C61" s="197">
        <f>C59+C62</f>
        <v>187976</v>
      </c>
      <c r="D61" s="197">
        <f t="shared" ref="D61:E61" si="3">D59+D62</f>
        <v>187976</v>
      </c>
      <c r="E61" s="197">
        <f t="shared" si="3"/>
        <v>187976</v>
      </c>
      <c r="F61" s="197">
        <f t="shared" ref="F61" si="4">SUM(C61:E61)</f>
        <v>563928</v>
      </c>
    </row>
    <row r="62" spans="1:7" s="15" customFormat="1" ht="37.5" hidden="1" customHeight="1" thickTop="1" thickBot="1">
      <c r="A62" s="293" t="s">
        <v>8</v>
      </c>
      <c r="B62" s="294"/>
      <c r="C62" s="197">
        <f>SUM(C46:C57)</f>
        <v>75630</v>
      </c>
      <c r="D62" s="197">
        <f t="shared" ref="D62:E62" si="5">SUM(D46:D57)</f>
        <v>81630</v>
      </c>
      <c r="E62" s="197">
        <f t="shared" si="5"/>
        <v>81630</v>
      </c>
      <c r="F62" s="197">
        <f t="shared" si="0"/>
        <v>238890</v>
      </c>
    </row>
    <row r="63" spans="1:7" ht="15.75" thickTop="1">
      <c r="B63" s="2"/>
    </row>
    <row r="64" spans="1:7" ht="15.75">
      <c r="B64" s="282" t="s">
        <v>102</v>
      </c>
      <c r="C64" s="199">
        <f>C59/C44</f>
        <v>0.59766140358343622</v>
      </c>
      <c r="D64" s="199">
        <f>D59/D44</f>
        <v>0.56574243520449419</v>
      </c>
      <c r="E64" s="199">
        <f>E59/E44</f>
        <v>0.56574243520449419</v>
      </c>
      <c r="F64" s="199">
        <f>F59/F44</f>
        <v>0.5763820913308082</v>
      </c>
    </row>
    <row r="65" spans="2:2" ht="15.75">
      <c r="B65" s="11"/>
    </row>
  </sheetData>
  <mergeCells count="12">
    <mergeCell ref="G51:G54"/>
    <mergeCell ref="A62:B62"/>
    <mergeCell ref="A1:D1"/>
    <mergeCell ref="A32:B32"/>
    <mergeCell ref="A38:B38"/>
    <mergeCell ref="A3:B3"/>
    <mergeCell ref="A31:B31"/>
    <mergeCell ref="A39:B39"/>
    <mergeCell ref="A43:B43"/>
    <mergeCell ref="A44:B44"/>
    <mergeCell ref="A45:B45"/>
    <mergeCell ref="A61:B6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7"/>
  <sheetViews>
    <sheetView topLeftCell="A40" zoomScale="90" zoomScaleNormal="90" workbookViewId="0">
      <selection activeCell="B16" sqref="B16"/>
    </sheetView>
  </sheetViews>
  <sheetFormatPr defaultRowHeight="15"/>
  <cols>
    <col min="1" max="1" width="5.140625" style="99" customWidth="1"/>
    <col min="2" max="2" width="49.42578125" style="88" customWidth="1"/>
    <col min="3" max="3" width="3.85546875" style="66" customWidth="1"/>
    <col min="4" max="4" width="6.85546875" style="150" customWidth="1"/>
    <col min="5" max="9" width="4.5703125" style="66" customWidth="1"/>
    <col min="10" max="39" width="4.5703125" style="49" customWidth="1"/>
    <col min="40" max="16384" width="9.140625" style="1"/>
  </cols>
  <sheetData>
    <row r="1" spans="1:39" ht="21">
      <c r="A1" s="98" t="s">
        <v>18</v>
      </c>
    </row>
    <row r="2" spans="1:39" ht="19.5" thickBot="1">
      <c r="B2" s="89" t="s">
        <v>10</v>
      </c>
      <c r="C2" s="67"/>
    </row>
    <row r="3" spans="1:39" ht="16.5" thickTop="1">
      <c r="A3" s="100"/>
      <c r="B3" s="90"/>
      <c r="C3" s="308">
        <v>2012</v>
      </c>
      <c r="D3" s="309"/>
      <c r="E3" s="52"/>
      <c r="F3" s="51"/>
      <c r="G3" s="51"/>
      <c r="H3" s="307" t="s">
        <v>20</v>
      </c>
      <c r="I3" s="309"/>
      <c r="J3" s="309"/>
      <c r="K3" s="51"/>
      <c r="L3" s="51"/>
      <c r="M3" s="51"/>
      <c r="N3" s="51"/>
      <c r="O3" s="51"/>
      <c r="P3" s="51"/>
      <c r="Q3" s="52"/>
      <c r="R3" s="51"/>
      <c r="S3" s="51"/>
      <c r="T3" s="307" t="s">
        <v>21</v>
      </c>
      <c r="U3" s="307"/>
      <c r="V3" s="51"/>
      <c r="W3" s="51"/>
      <c r="X3" s="51"/>
      <c r="Y3" s="51"/>
      <c r="Z3" s="51"/>
      <c r="AA3" s="53"/>
      <c r="AB3" s="53"/>
      <c r="AC3" s="53"/>
      <c r="AD3" s="50"/>
      <c r="AE3" s="51"/>
      <c r="AF3" s="307" t="s">
        <v>85</v>
      </c>
      <c r="AG3" s="307"/>
      <c r="AH3" s="51"/>
      <c r="AI3" s="51"/>
      <c r="AJ3" s="51"/>
      <c r="AK3" s="51"/>
      <c r="AL3" s="51"/>
      <c r="AM3" s="52"/>
    </row>
    <row r="4" spans="1:39" s="206" customFormat="1" ht="82.5" thickBot="1">
      <c r="A4" s="203"/>
      <c r="B4" s="204" t="s">
        <v>6</v>
      </c>
      <c r="C4" s="216">
        <v>41183</v>
      </c>
      <c r="D4" s="217">
        <v>41214</v>
      </c>
      <c r="E4" s="255">
        <v>41244</v>
      </c>
      <c r="F4" s="205">
        <v>41275</v>
      </c>
      <c r="G4" s="205">
        <v>41306</v>
      </c>
      <c r="H4" s="240">
        <v>41334</v>
      </c>
      <c r="I4" s="205">
        <v>41365</v>
      </c>
      <c r="J4" s="201">
        <v>41395</v>
      </c>
      <c r="K4" s="201">
        <v>41426</v>
      </c>
      <c r="L4" s="201">
        <v>41456</v>
      </c>
      <c r="M4" s="201">
        <v>41487</v>
      </c>
      <c r="N4" s="201">
        <v>41518</v>
      </c>
      <c r="O4" s="201">
        <v>41548</v>
      </c>
      <c r="P4" s="201">
        <v>41579</v>
      </c>
      <c r="Q4" s="202">
        <v>41609</v>
      </c>
      <c r="R4" s="201">
        <v>41640</v>
      </c>
      <c r="S4" s="201">
        <v>41671</v>
      </c>
      <c r="T4" s="222">
        <v>41699</v>
      </c>
      <c r="U4" s="201">
        <v>41730</v>
      </c>
      <c r="V4" s="201">
        <v>41760</v>
      </c>
      <c r="W4" s="201">
        <v>41791</v>
      </c>
      <c r="X4" s="201">
        <v>41821</v>
      </c>
      <c r="Y4" s="201">
        <v>41852</v>
      </c>
      <c r="Z4" s="201">
        <v>41883</v>
      </c>
      <c r="AA4" s="201">
        <v>41913</v>
      </c>
      <c r="AB4" s="201">
        <v>41944</v>
      </c>
      <c r="AC4" s="201">
        <v>41974</v>
      </c>
      <c r="AD4" s="200">
        <v>42005</v>
      </c>
      <c r="AE4" s="201">
        <v>42036</v>
      </c>
      <c r="AF4" s="222">
        <v>42064</v>
      </c>
      <c r="AG4" s="201">
        <v>42095</v>
      </c>
      <c r="AH4" s="201">
        <v>42125</v>
      </c>
      <c r="AI4" s="201">
        <v>42156</v>
      </c>
      <c r="AJ4" s="201">
        <v>42186</v>
      </c>
      <c r="AK4" s="201">
        <v>42217</v>
      </c>
      <c r="AL4" s="201">
        <v>42248</v>
      </c>
      <c r="AM4" s="202">
        <v>42278</v>
      </c>
    </row>
    <row r="5" spans="1:39" s="2" customFormat="1" ht="5.0999999999999996" customHeight="1" thickTop="1">
      <c r="A5" s="101"/>
      <c r="B5" s="92"/>
      <c r="C5" s="68"/>
      <c r="D5" s="151"/>
      <c r="E5" s="256"/>
      <c r="F5" s="131"/>
      <c r="G5" s="131"/>
      <c r="H5" s="241"/>
      <c r="I5" s="131"/>
      <c r="J5" s="3"/>
      <c r="K5" s="3"/>
      <c r="L5" s="3"/>
      <c r="M5" s="3"/>
      <c r="N5" s="3"/>
      <c r="O5" s="3"/>
      <c r="P5" s="3"/>
      <c r="Q5" s="34"/>
      <c r="R5" s="3"/>
      <c r="S5" s="3"/>
      <c r="T5" s="223"/>
      <c r="U5" s="3"/>
      <c r="V5" s="3"/>
      <c r="W5" s="43"/>
      <c r="X5" s="3"/>
      <c r="Y5" s="3"/>
      <c r="Z5" s="3"/>
      <c r="AA5" s="3"/>
      <c r="AB5" s="3"/>
      <c r="AC5" s="3"/>
      <c r="AD5" s="33"/>
      <c r="AE5" s="3"/>
      <c r="AF5" s="223"/>
      <c r="AG5" s="3"/>
      <c r="AH5" s="3"/>
      <c r="AI5" s="3"/>
      <c r="AJ5" s="3"/>
      <c r="AK5" s="3"/>
      <c r="AL5" s="3"/>
      <c r="AM5" s="34"/>
    </row>
    <row r="6" spans="1:39" s="2" customFormat="1" ht="18.75">
      <c r="A6" s="102">
        <v>1</v>
      </c>
      <c r="B6" s="93" t="s">
        <v>19</v>
      </c>
      <c r="C6" s="69"/>
      <c r="D6" s="207" t="s">
        <v>17</v>
      </c>
      <c r="E6" s="257"/>
      <c r="F6" s="69"/>
      <c r="G6" s="69"/>
      <c r="H6" s="242"/>
      <c r="I6" s="69"/>
      <c r="J6" s="69"/>
      <c r="K6" s="69"/>
      <c r="L6" s="69"/>
      <c r="M6" s="69"/>
      <c r="N6" s="69"/>
      <c r="O6" s="69"/>
      <c r="P6" s="69"/>
      <c r="Q6" s="69"/>
      <c r="R6" s="170"/>
      <c r="S6" s="170"/>
      <c r="T6" s="224"/>
      <c r="U6" s="170"/>
      <c r="V6" s="170"/>
      <c r="W6" s="40"/>
      <c r="X6" s="40"/>
      <c r="Y6" s="40"/>
      <c r="Z6" s="40"/>
      <c r="AA6" s="40"/>
      <c r="AB6" s="40"/>
      <c r="AC6" s="40"/>
      <c r="AD6" s="40"/>
      <c r="AE6" s="40"/>
      <c r="AF6" s="271"/>
      <c r="AG6" s="40"/>
      <c r="AH6" s="40"/>
      <c r="AI6" s="40"/>
      <c r="AJ6" s="40"/>
      <c r="AK6" s="40"/>
      <c r="AL6" s="40"/>
      <c r="AM6" s="41"/>
    </row>
    <row r="7" spans="1:39" s="2" customFormat="1" ht="5.0999999999999996" customHeight="1">
      <c r="A7" s="103"/>
      <c r="B7" s="92"/>
      <c r="C7" s="68"/>
      <c r="D7" s="151"/>
      <c r="E7" s="256"/>
      <c r="F7" s="131"/>
      <c r="G7" s="131"/>
      <c r="H7" s="241"/>
      <c r="I7" s="131"/>
      <c r="J7" s="3"/>
      <c r="K7" s="3"/>
      <c r="L7" s="3"/>
      <c r="M7" s="3"/>
      <c r="N7" s="3"/>
      <c r="O7" s="3"/>
      <c r="P7" s="3"/>
      <c r="Q7" s="34"/>
      <c r="R7" s="3"/>
      <c r="S7" s="3"/>
      <c r="T7" s="223"/>
      <c r="U7" s="3"/>
      <c r="V7" s="3"/>
      <c r="W7" s="3"/>
      <c r="X7" s="3"/>
      <c r="Y7" s="3"/>
      <c r="Z7" s="3"/>
      <c r="AA7" s="3"/>
      <c r="AB7" s="3"/>
      <c r="AC7" s="3"/>
      <c r="AD7" s="33"/>
      <c r="AE7" s="3"/>
      <c r="AF7" s="223"/>
      <c r="AG7" s="3"/>
      <c r="AH7" s="3"/>
      <c r="AI7" s="3"/>
      <c r="AJ7" s="3"/>
      <c r="AK7" s="3"/>
      <c r="AL7" s="3"/>
      <c r="AM7" s="34"/>
    </row>
    <row r="8" spans="1:39" s="2" customFormat="1" ht="18" customHeight="1">
      <c r="A8" s="103">
        <v>1.1000000000000001</v>
      </c>
      <c r="B8" s="92" t="s">
        <v>25</v>
      </c>
      <c r="C8" s="148" t="s">
        <v>7</v>
      </c>
      <c r="D8" s="151"/>
      <c r="E8" s="256"/>
      <c r="F8" s="131"/>
      <c r="G8" s="131"/>
      <c r="H8" s="241"/>
      <c r="I8" s="131"/>
      <c r="J8" s="3"/>
      <c r="K8" s="3"/>
      <c r="L8" s="3"/>
      <c r="M8" s="3"/>
      <c r="N8" s="3"/>
      <c r="O8" s="3"/>
      <c r="P8" s="3"/>
      <c r="Q8" s="34"/>
      <c r="R8" s="3"/>
      <c r="S8" s="3"/>
      <c r="T8" s="223"/>
      <c r="U8" s="3"/>
      <c r="V8" s="3"/>
      <c r="W8" s="3"/>
      <c r="X8" s="3"/>
      <c r="Y8" s="3"/>
      <c r="Z8" s="3"/>
      <c r="AA8" s="3"/>
      <c r="AB8" s="3"/>
      <c r="AC8" s="3"/>
      <c r="AD8" s="33"/>
      <c r="AE8" s="3"/>
      <c r="AF8" s="223"/>
      <c r="AG8" s="3"/>
      <c r="AH8" s="3"/>
      <c r="AI8" s="3"/>
      <c r="AJ8" s="3"/>
      <c r="AK8" s="3"/>
      <c r="AL8" s="3"/>
      <c r="AM8" s="34"/>
    </row>
    <row r="9" spans="1:39" ht="15.75">
      <c r="A9" s="104">
        <v>1.2</v>
      </c>
      <c r="B9" s="94" t="s">
        <v>29</v>
      </c>
      <c r="C9" s="70"/>
      <c r="D9" s="152" t="s">
        <v>7</v>
      </c>
      <c r="E9" s="258" t="s">
        <v>41</v>
      </c>
      <c r="F9" s="144"/>
      <c r="G9" s="132"/>
      <c r="H9" s="243"/>
      <c r="I9" s="144"/>
      <c r="J9" s="56"/>
      <c r="K9" s="57"/>
      <c r="L9" s="57"/>
      <c r="M9" s="57"/>
      <c r="N9" s="57"/>
      <c r="O9" s="57"/>
      <c r="P9" s="57"/>
      <c r="Q9" s="58"/>
      <c r="R9" s="57"/>
      <c r="S9" s="57"/>
      <c r="T9" s="225"/>
      <c r="U9" s="57"/>
      <c r="V9" s="57"/>
      <c r="W9" s="57"/>
      <c r="X9" s="57"/>
      <c r="Y9" s="57"/>
      <c r="Z9" s="57"/>
      <c r="AA9" s="57"/>
      <c r="AB9" s="57"/>
      <c r="AC9" s="57"/>
      <c r="AD9" s="59"/>
      <c r="AE9" s="57"/>
      <c r="AF9" s="225"/>
      <c r="AG9" s="57"/>
      <c r="AH9" s="57"/>
      <c r="AI9" s="57"/>
      <c r="AJ9" s="57"/>
      <c r="AK9" s="57"/>
      <c r="AL9" s="57"/>
      <c r="AM9" s="58"/>
    </row>
    <row r="10" spans="1:39" ht="31.5">
      <c r="A10" s="104">
        <v>1.3</v>
      </c>
      <c r="B10" s="94" t="s">
        <v>30</v>
      </c>
      <c r="C10" s="70"/>
      <c r="D10" s="208"/>
      <c r="E10" s="259" t="s">
        <v>7</v>
      </c>
      <c r="F10" s="134" t="s">
        <v>42</v>
      </c>
      <c r="G10" s="134"/>
      <c r="H10" s="244"/>
      <c r="I10" s="131"/>
      <c r="J10" s="1"/>
      <c r="K10" s="5"/>
      <c r="L10" s="5"/>
      <c r="M10" s="5"/>
      <c r="N10" s="3"/>
      <c r="O10" s="3"/>
      <c r="P10" s="3"/>
      <c r="Q10" s="34"/>
      <c r="R10" s="3"/>
      <c r="S10" s="3"/>
      <c r="T10" s="223"/>
      <c r="U10" s="3"/>
      <c r="V10" s="3"/>
      <c r="W10" s="3"/>
      <c r="X10" s="3"/>
      <c r="Y10" s="3"/>
      <c r="Z10" s="3"/>
      <c r="AA10" s="3"/>
      <c r="AB10" s="3"/>
      <c r="AC10" s="3"/>
      <c r="AD10" s="33"/>
      <c r="AE10" s="3"/>
      <c r="AF10" s="223"/>
      <c r="AG10" s="3"/>
      <c r="AH10" s="3"/>
      <c r="AI10" s="3"/>
      <c r="AJ10" s="3"/>
      <c r="AK10" s="3"/>
      <c r="AL10" s="3"/>
      <c r="AM10" s="34"/>
    </row>
    <row r="11" spans="1:39" ht="31.5">
      <c r="A11" s="104">
        <v>1.4</v>
      </c>
      <c r="B11" s="94" t="s">
        <v>28</v>
      </c>
      <c r="C11" s="70"/>
      <c r="D11" s="151"/>
      <c r="E11" s="260" t="s">
        <v>7</v>
      </c>
      <c r="F11" s="131" t="s">
        <v>42</v>
      </c>
      <c r="G11" s="131"/>
      <c r="H11" s="241"/>
      <c r="J11" s="61"/>
      <c r="K11" s="3"/>
      <c r="L11" s="3"/>
      <c r="M11" s="3"/>
      <c r="N11" s="3"/>
      <c r="O11" s="3"/>
      <c r="P11" s="3"/>
      <c r="Q11" s="34"/>
      <c r="R11" s="3"/>
      <c r="S11" s="3"/>
      <c r="T11" s="223"/>
      <c r="U11" s="3"/>
      <c r="V11" s="3"/>
      <c r="W11" s="3"/>
      <c r="X11" s="3"/>
      <c r="Y11" s="3"/>
      <c r="Z11" s="3"/>
      <c r="AA11" s="3"/>
      <c r="AB11" s="3"/>
      <c r="AC11" s="3"/>
      <c r="AD11" s="33"/>
      <c r="AE11" s="3"/>
      <c r="AF11" s="223"/>
      <c r="AG11" s="3"/>
      <c r="AH11" s="3"/>
      <c r="AI11" s="3"/>
      <c r="AJ11" s="3"/>
      <c r="AK11" s="3"/>
      <c r="AL11" s="3"/>
      <c r="AM11" s="34"/>
    </row>
    <row r="12" spans="1:39" s="2" customFormat="1" ht="5.0999999999999996" customHeight="1">
      <c r="A12" s="103"/>
      <c r="B12" s="92"/>
      <c r="C12" s="68"/>
      <c r="D12" s="151"/>
      <c r="E12" s="256"/>
      <c r="F12" s="131"/>
      <c r="G12" s="131"/>
      <c r="H12" s="241"/>
      <c r="I12" s="131"/>
      <c r="J12" s="3"/>
      <c r="K12" s="3"/>
      <c r="L12" s="3"/>
      <c r="M12" s="3"/>
      <c r="N12" s="3"/>
      <c r="O12" s="3"/>
      <c r="P12" s="3"/>
      <c r="Q12" s="34"/>
      <c r="R12" s="3"/>
      <c r="S12" s="3"/>
      <c r="T12" s="223"/>
      <c r="U12" s="3"/>
      <c r="V12" s="3"/>
      <c r="W12" s="3"/>
      <c r="X12" s="3"/>
      <c r="Y12" s="3"/>
      <c r="Z12" s="3"/>
      <c r="AA12" s="3"/>
      <c r="AB12" s="3"/>
      <c r="AC12" s="3"/>
      <c r="AD12" s="33"/>
      <c r="AE12" s="3"/>
      <c r="AF12" s="223"/>
      <c r="AG12" s="3"/>
      <c r="AH12" s="3"/>
      <c r="AI12" s="3"/>
      <c r="AJ12" s="3"/>
      <c r="AK12" s="3"/>
      <c r="AL12" s="3"/>
      <c r="AM12" s="34"/>
    </row>
    <row r="13" spans="1:39" ht="15.75">
      <c r="A13" s="104">
        <v>1.5</v>
      </c>
      <c r="B13" s="94" t="s">
        <v>23</v>
      </c>
      <c r="C13" s="70"/>
      <c r="D13" s="153" t="s">
        <v>7</v>
      </c>
      <c r="E13" s="256"/>
      <c r="F13" s="131"/>
      <c r="G13" s="131"/>
      <c r="H13" s="241"/>
      <c r="I13" s="131"/>
      <c r="J13" s="3"/>
      <c r="K13" s="1"/>
      <c r="L13" s="1"/>
      <c r="M13" s="1"/>
      <c r="N13" s="5"/>
      <c r="O13" s="3"/>
      <c r="P13" s="3"/>
      <c r="Q13" s="34"/>
      <c r="R13" s="3"/>
      <c r="S13" s="3"/>
      <c r="T13" s="223"/>
      <c r="U13" s="3"/>
      <c r="V13" s="3"/>
      <c r="W13" s="3"/>
      <c r="X13" s="3"/>
      <c r="Y13" s="3"/>
      <c r="Z13" s="3"/>
      <c r="AA13" s="3"/>
      <c r="AB13" s="3"/>
      <c r="AC13" s="3"/>
      <c r="AD13" s="33"/>
      <c r="AE13" s="3"/>
      <c r="AF13" s="223"/>
      <c r="AG13" s="3"/>
      <c r="AH13" s="3"/>
      <c r="AI13" s="3"/>
      <c r="AJ13" s="3"/>
      <c r="AK13" s="3"/>
      <c r="AL13" s="3"/>
      <c r="AM13" s="34"/>
    </row>
    <row r="14" spans="1:39" ht="15.75">
      <c r="A14" s="104">
        <v>1.6</v>
      </c>
      <c r="B14" s="94" t="s">
        <v>24</v>
      </c>
      <c r="C14" s="70"/>
      <c r="D14" s="151"/>
      <c r="E14" s="256"/>
      <c r="F14" s="145" t="s">
        <v>7</v>
      </c>
      <c r="G14" s="131"/>
      <c r="H14" s="241"/>
      <c r="I14" s="131"/>
      <c r="J14" s="3"/>
      <c r="K14" s="3"/>
      <c r="L14" s="3"/>
      <c r="M14" s="3"/>
      <c r="N14" s="62"/>
      <c r="O14" s="2"/>
      <c r="P14" s="20"/>
      <c r="Q14" s="36"/>
      <c r="R14" s="20"/>
      <c r="S14" s="20"/>
      <c r="T14" s="226"/>
      <c r="U14" s="20"/>
      <c r="V14" s="20"/>
      <c r="W14" s="20"/>
      <c r="X14" s="20"/>
      <c r="Y14" s="20"/>
      <c r="Z14" s="20"/>
      <c r="AA14" s="20"/>
      <c r="AB14" s="20"/>
      <c r="AC14" s="20"/>
      <c r="AD14" s="60"/>
      <c r="AE14" s="20"/>
      <c r="AF14" s="226"/>
      <c r="AG14" s="20"/>
      <c r="AH14" s="20"/>
      <c r="AI14" s="20"/>
      <c r="AJ14" s="20"/>
      <c r="AK14" s="20"/>
      <c r="AL14" s="20"/>
      <c r="AM14" s="36"/>
    </row>
    <row r="15" spans="1:39" ht="47.25">
      <c r="A15" s="104">
        <v>1.7</v>
      </c>
      <c r="B15" s="94" t="s">
        <v>50</v>
      </c>
      <c r="C15" s="149" t="s">
        <v>7</v>
      </c>
      <c r="D15" s="209" t="s">
        <v>34</v>
      </c>
      <c r="E15" s="261"/>
      <c r="F15" s="113"/>
      <c r="G15" s="113"/>
      <c r="H15" s="245"/>
      <c r="I15" s="113"/>
      <c r="J15" s="113"/>
      <c r="K15" s="113"/>
      <c r="L15" s="113"/>
      <c r="M15" s="113"/>
      <c r="N15" s="114"/>
      <c r="O15" s="114"/>
      <c r="P15" s="113"/>
      <c r="Q15" s="113"/>
      <c r="R15" s="111"/>
      <c r="S15" s="111"/>
      <c r="T15" s="227"/>
      <c r="U15" s="111"/>
      <c r="V15" s="111"/>
      <c r="W15" s="111"/>
      <c r="X15" s="112"/>
      <c r="Y15" s="112"/>
      <c r="Z15" s="111"/>
      <c r="AA15" s="111"/>
      <c r="AB15" s="111"/>
      <c r="AC15" s="111"/>
      <c r="AD15" s="33"/>
      <c r="AE15" s="3"/>
      <c r="AF15" s="223"/>
      <c r="AG15" s="3"/>
      <c r="AH15" s="3"/>
      <c r="AI15" s="3"/>
      <c r="AJ15" s="3"/>
      <c r="AK15" s="3"/>
      <c r="AL15" s="3"/>
      <c r="AM15" s="34"/>
    </row>
    <row r="16" spans="1:39" ht="16.5" thickBot="1">
      <c r="A16" s="105">
        <v>1.8</v>
      </c>
      <c r="B16" s="91" t="s">
        <v>86</v>
      </c>
      <c r="C16" s="146" t="s">
        <v>7</v>
      </c>
      <c r="D16" s="210" t="s">
        <v>35</v>
      </c>
      <c r="E16" s="262"/>
      <c r="F16" s="135"/>
      <c r="G16" s="135"/>
      <c r="H16" s="246"/>
      <c r="I16" s="135"/>
      <c r="J16" s="71"/>
      <c r="K16" s="71"/>
      <c r="L16" s="71"/>
      <c r="M16" s="71"/>
      <c r="N16" s="71"/>
      <c r="O16" s="72"/>
      <c r="P16" s="72"/>
      <c r="Q16" s="73"/>
      <c r="R16" s="64"/>
      <c r="S16" s="65"/>
      <c r="T16" s="38"/>
      <c r="U16" s="38"/>
      <c r="V16" s="38"/>
      <c r="W16" s="38"/>
      <c r="X16" s="63"/>
      <c r="Y16" s="63"/>
      <c r="Z16" s="38"/>
      <c r="AA16" s="38"/>
      <c r="AB16" s="38"/>
      <c r="AC16" s="38"/>
      <c r="AD16" s="47"/>
      <c r="AE16" s="38"/>
      <c r="AF16" s="228"/>
      <c r="AG16" s="38"/>
      <c r="AH16" s="38"/>
      <c r="AI16" s="38"/>
      <c r="AJ16" s="38"/>
      <c r="AK16" s="38"/>
      <c r="AL16" s="38"/>
      <c r="AM16" s="39"/>
    </row>
    <row r="17" spans="1:39" s="2" customFormat="1" ht="19.5" thickTop="1">
      <c r="A17" s="168">
        <v>2</v>
      </c>
      <c r="B17" s="169" t="s">
        <v>22</v>
      </c>
      <c r="C17" s="170"/>
      <c r="D17" s="211"/>
      <c r="E17" s="256"/>
      <c r="F17" s="131"/>
      <c r="G17" s="131"/>
      <c r="H17" s="241"/>
      <c r="I17" s="131"/>
      <c r="J17" s="3"/>
      <c r="K17" s="3"/>
      <c r="L17" s="3"/>
      <c r="M17" s="3"/>
      <c r="N17" s="3"/>
      <c r="O17" s="3"/>
      <c r="P17" s="3"/>
      <c r="Q17" s="34"/>
      <c r="R17" s="42"/>
      <c r="T17" s="229"/>
      <c r="W17" s="220" t="s">
        <v>16</v>
      </c>
      <c r="X17" s="3"/>
      <c r="Y17" s="3"/>
      <c r="Z17" s="3"/>
      <c r="AA17" s="3"/>
      <c r="AB17" s="3"/>
      <c r="AC17" s="3"/>
      <c r="AD17" s="3"/>
      <c r="AE17" s="3"/>
      <c r="AF17" s="223"/>
      <c r="AG17" s="3"/>
      <c r="AH17" s="3"/>
      <c r="AI17" s="3"/>
      <c r="AJ17" s="3"/>
      <c r="AK17" s="3"/>
      <c r="AL17" s="3"/>
      <c r="AM17" s="34"/>
    </row>
    <row r="18" spans="1:39" s="2" customFormat="1" ht="34.5" customHeight="1">
      <c r="A18" s="103">
        <v>2.1</v>
      </c>
      <c r="B18" s="92" t="s">
        <v>31</v>
      </c>
      <c r="C18" s="146" t="s">
        <v>7</v>
      </c>
      <c r="D18" s="155"/>
      <c r="E18" s="263"/>
      <c r="F18" s="156"/>
      <c r="G18" s="156"/>
      <c r="H18" s="247"/>
      <c r="I18" s="156"/>
      <c r="J18" s="157"/>
      <c r="K18" s="157"/>
      <c r="L18" s="157"/>
      <c r="M18" s="157"/>
      <c r="N18" s="157"/>
      <c r="O18" s="157"/>
      <c r="P18" s="157"/>
      <c r="Q18" s="158"/>
      <c r="R18" s="159"/>
      <c r="S18" s="159"/>
      <c r="T18" s="230"/>
      <c r="U18" s="159"/>
      <c r="V18" s="159"/>
      <c r="W18" s="159"/>
      <c r="X18" s="160"/>
      <c r="Y18" s="160"/>
      <c r="Z18" s="3"/>
      <c r="AA18" s="3"/>
      <c r="AB18" s="3"/>
      <c r="AC18" s="3"/>
      <c r="AD18" s="33"/>
      <c r="AE18" s="3"/>
      <c r="AF18" s="223"/>
      <c r="AG18" s="3"/>
      <c r="AH18" s="3"/>
      <c r="AI18" s="3"/>
      <c r="AJ18" s="3"/>
      <c r="AK18" s="3"/>
      <c r="AL18" s="3"/>
      <c r="AM18" s="34"/>
    </row>
    <row r="19" spans="1:39" ht="15.75">
      <c r="A19" s="104">
        <v>2.2000000000000002</v>
      </c>
      <c r="B19" s="94" t="s">
        <v>27</v>
      </c>
      <c r="C19" s="70"/>
      <c r="D19" s="151"/>
      <c r="E19" s="256"/>
      <c r="F19" s="138" t="s">
        <v>7</v>
      </c>
      <c r="G19" s="136" t="s">
        <v>43</v>
      </c>
      <c r="H19" s="248"/>
      <c r="I19" s="136"/>
      <c r="J19" s="77"/>
      <c r="K19" s="76"/>
      <c r="L19" s="76"/>
      <c r="M19" s="76"/>
      <c r="N19" s="77"/>
      <c r="O19" s="77"/>
      <c r="P19" s="77"/>
      <c r="Q19" s="78"/>
      <c r="R19" s="76"/>
      <c r="S19" s="76"/>
      <c r="T19" s="231"/>
      <c r="U19" s="77"/>
      <c r="V19" s="76"/>
      <c r="W19" s="221"/>
      <c r="X19" s="76"/>
      <c r="Y19" s="76"/>
      <c r="Z19" s="76"/>
      <c r="AA19" s="76"/>
      <c r="AB19" s="76"/>
      <c r="AC19" s="76"/>
      <c r="AD19" s="85"/>
      <c r="AE19" s="76"/>
      <c r="AF19" s="272"/>
      <c r="AG19" s="76"/>
      <c r="AH19" s="76"/>
      <c r="AI19" s="76"/>
      <c r="AJ19" s="76"/>
      <c r="AK19" s="76"/>
      <c r="AL19" s="76"/>
      <c r="AM19" s="34"/>
    </row>
    <row r="20" spans="1:39" ht="15.75">
      <c r="A20" s="104">
        <v>2.2999999999999998</v>
      </c>
      <c r="B20" s="94" t="s">
        <v>26</v>
      </c>
      <c r="D20" s="154"/>
      <c r="E20" s="264"/>
      <c r="F20" s="139" t="s">
        <v>7</v>
      </c>
      <c r="G20" s="137" t="s">
        <v>62</v>
      </c>
      <c r="H20" s="249"/>
      <c r="I20" s="137"/>
      <c r="J20" s="79"/>
      <c r="K20" s="79"/>
      <c r="L20" s="79"/>
      <c r="M20" s="79"/>
      <c r="N20" s="80"/>
      <c r="O20" s="80"/>
      <c r="P20" s="80"/>
      <c r="Q20" s="81"/>
      <c r="R20" s="79"/>
      <c r="S20" s="79"/>
      <c r="T20" s="232"/>
      <c r="U20" s="79"/>
      <c r="V20" s="79"/>
      <c r="W20" s="79"/>
      <c r="X20" s="80"/>
      <c r="Y20" s="74"/>
      <c r="Z20" s="79"/>
      <c r="AA20" s="79"/>
      <c r="AB20" s="74"/>
      <c r="AC20" s="86"/>
      <c r="AD20" s="87"/>
      <c r="AE20" s="79"/>
      <c r="AF20" s="273"/>
      <c r="AG20" s="79"/>
      <c r="AH20" s="79"/>
      <c r="AI20" s="79"/>
      <c r="AJ20" s="79"/>
      <c r="AK20" s="79"/>
      <c r="AL20" s="79"/>
      <c r="AM20" s="34"/>
    </row>
    <row r="21" spans="1:39" ht="31.5">
      <c r="A21" s="104">
        <v>2.4</v>
      </c>
      <c r="B21" s="94" t="s">
        <v>63</v>
      </c>
      <c r="D21" s="154"/>
      <c r="E21" s="264"/>
      <c r="F21" s="171" t="s">
        <v>7</v>
      </c>
      <c r="G21" s="172" t="s">
        <v>47</v>
      </c>
      <c r="H21" s="250"/>
      <c r="I21" s="172"/>
      <c r="J21" s="4"/>
      <c r="K21" s="4"/>
      <c r="L21" s="4"/>
      <c r="M21" s="4"/>
      <c r="N21" s="19"/>
      <c r="O21" s="19"/>
      <c r="P21" s="19"/>
      <c r="Q21" s="173"/>
      <c r="R21" s="4"/>
      <c r="S21" s="4"/>
      <c r="T21" s="233"/>
      <c r="U21" s="4"/>
      <c r="V21" s="4"/>
      <c r="W21" s="4"/>
      <c r="X21" s="19"/>
      <c r="Y21" s="174"/>
      <c r="Z21" s="4"/>
      <c r="AA21" s="4"/>
      <c r="AB21" s="174"/>
      <c r="AC21" s="175"/>
      <c r="AD21" s="35"/>
      <c r="AE21" s="4"/>
      <c r="AF21" s="274"/>
      <c r="AG21" s="4"/>
      <c r="AH21" s="4"/>
      <c r="AI21" s="4"/>
      <c r="AJ21" s="4"/>
      <c r="AK21" s="4"/>
      <c r="AL21" s="4"/>
      <c r="AM21" s="34"/>
    </row>
    <row r="22" spans="1:39" ht="15.75">
      <c r="A22" s="104">
        <v>2.5</v>
      </c>
      <c r="B22" s="94" t="s">
        <v>48</v>
      </c>
      <c r="D22" s="154"/>
      <c r="E22" s="264"/>
      <c r="F22" s="176"/>
      <c r="G22" s="177"/>
      <c r="H22" s="251" t="s">
        <v>7</v>
      </c>
      <c r="I22" s="184" t="s">
        <v>49</v>
      </c>
      <c r="J22" s="178"/>
      <c r="K22" s="178"/>
      <c r="L22" s="178"/>
      <c r="M22" s="178"/>
      <c r="N22" s="179"/>
      <c r="O22" s="179"/>
      <c r="P22" s="179"/>
      <c r="Q22" s="180"/>
      <c r="R22" s="178"/>
      <c r="S22" s="178"/>
      <c r="T22" s="234"/>
      <c r="U22" s="178"/>
      <c r="V22" s="178"/>
      <c r="W22" s="178"/>
      <c r="X22" s="179"/>
      <c r="Y22" s="181"/>
      <c r="Z22" s="178"/>
      <c r="AA22" s="178"/>
      <c r="AB22" s="181"/>
      <c r="AC22" s="182"/>
      <c r="AD22" s="183"/>
      <c r="AE22" s="178"/>
      <c r="AF22" s="275"/>
      <c r="AG22" s="178"/>
      <c r="AH22" s="178"/>
      <c r="AI22" s="178"/>
      <c r="AJ22" s="178"/>
      <c r="AK22" s="178"/>
      <c r="AL22" s="178"/>
      <c r="AM22" s="267"/>
    </row>
    <row r="23" spans="1:39" ht="31.5">
      <c r="A23" s="104">
        <v>2.6</v>
      </c>
      <c r="B23" s="94" t="s">
        <v>36</v>
      </c>
      <c r="C23" s="70"/>
      <c r="D23" s="151"/>
      <c r="E23" s="256"/>
      <c r="F23" s="131"/>
      <c r="G23" s="138" t="s">
        <v>7</v>
      </c>
      <c r="H23" s="248" t="s">
        <v>44</v>
      </c>
      <c r="I23" s="136"/>
      <c r="J23" s="76"/>
      <c r="K23" s="76"/>
      <c r="L23" s="76"/>
      <c r="M23" s="76"/>
      <c r="N23" s="77"/>
      <c r="O23" s="77"/>
      <c r="P23" s="77"/>
      <c r="Q23" s="78"/>
      <c r="R23" s="76"/>
      <c r="S23" s="76"/>
      <c r="T23" s="231"/>
      <c r="U23" s="76"/>
      <c r="V23" s="76"/>
      <c r="W23" s="76" t="s">
        <v>54</v>
      </c>
      <c r="X23" s="76"/>
      <c r="Y23" s="75"/>
      <c r="Z23" s="76"/>
      <c r="AA23" s="75"/>
      <c r="AB23" s="76"/>
      <c r="AC23" s="75"/>
      <c r="AD23" s="37"/>
      <c r="AE23" s="3"/>
      <c r="AF23" s="223"/>
      <c r="AG23" s="3"/>
      <c r="AH23" s="3"/>
      <c r="AI23" s="3"/>
      <c r="AJ23" s="3"/>
      <c r="AK23" s="3"/>
      <c r="AL23" s="3"/>
      <c r="AM23" s="34"/>
    </row>
    <row r="24" spans="1:39" ht="47.25" customHeight="1">
      <c r="A24" s="106">
        <v>2.7</v>
      </c>
      <c r="B24" s="95" t="s">
        <v>40</v>
      </c>
      <c r="C24" s="70"/>
      <c r="D24" s="212"/>
      <c r="E24" s="265"/>
      <c r="F24" s="147"/>
      <c r="G24" s="139" t="s">
        <v>7</v>
      </c>
      <c r="H24" s="252" t="s">
        <v>64</v>
      </c>
      <c r="I24" s="140"/>
      <c r="J24" s="82"/>
      <c r="K24" s="83"/>
      <c r="L24" s="83"/>
      <c r="M24" s="83"/>
      <c r="N24" s="83"/>
      <c r="O24" s="83"/>
      <c r="P24" s="83"/>
      <c r="Q24" s="84"/>
      <c r="R24" s="83"/>
      <c r="S24" s="83"/>
      <c r="T24" s="235"/>
      <c r="U24" s="82"/>
      <c r="V24" s="79"/>
      <c r="W24" s="79"/>
      <c r="X24" s="82"/>
      <c r="Y24" s="83"/>
      <c r="Z24" s="83"/>
      <c r="AA24" s="82"/>
      <c r="AB24" s="82"/>
      <c r="AC24" s="115"/>
      <c r="AD24" s="187"/>
      <c r="AE24" s="82"/>
      <c r="AF24" s="276"/>
      <c r="AG24" s="82"/>
      <c r="AH24" s="82"/>
      <c r="AI24" s="82"/>
      <c r="AJ24" s="82"/>
      <c r="AK24" s="82"/>
      <c r="AL24" s="82"/>
      <c r="AM24" s="268"/>
    </row>
    <row r="25" spans="1:39" ht="39.75" customHeight="1" thickBot="1">
      <c r="A25" s="104">
        <v>2.8</v>
      </c>
      <c r="B25" s="94" t="s">
        <v>51</v>
      </c>
      <c r="C25" s="70"/>
      <c r="D25" s="151"/>
      <c r="E25" s="256"/>
      <c r="F25" s="131"/>
      <c r="G25" s="144" t="s">
        <v>7</v>
      </c>
      <c r="H25" s="243" t="s">
        <v>52</v>
      </c>
      <c r="I25" s="133"/>
      <c r="J25" s="57"/>
      <c r="K25" s="55"/>
      <c r="L25" s="55"/>
      <c r="M25" s="55"/>
      <c r="N25" s="55"/>
      <c r="O25" s="55"/>
      <c r="P25" s="55"/>
      <c r="Q25" s="185"/>
      <c r="R25" s="55"/>
      <c r="S25" s="55"/>
      <c r="T25" s="236"/>
      <c r="U25" s="57"/>
      <c r="V25" s="57"/>
      <c r="W25" s="57" t="s">
        <v>53</v>
      </c>
      <c r="X25" s="57"/>
      <c r="Y25" s="55"/>
      <c r="Z25" s="55"/>
      <c r="AA25" s="57"/>
      <c r="AB25" s="57"/>
      <c r="AC25" s="54"/>
      <c r="AD25" s="186"/>
      <c r="AE25" s="57"/>
      <c r="AF25" s="225"/>
      <c r="AG25" s="57"/>
      <c r="AH25" s="57"/>
      <c r="AI25" s="57"/>
      <c r="AJ25" s="57"/>
      <c r="AK25" s="57"/>
      <c r="AL25" s="57"/>
      <c r="AM25" s="58"/>
    </row>
    <row r="26" spans="1:39" s="2" customFormat="1" ht="19.5" thickTop="1">
      <c r="A26" s="107">
        <v>3</v>
      </c>
      <c r="B26" s="96" t="s">
        <v>9</v>
      </c>
      <c r="C26" s="215"/>
      <c r="D26" s="213"/>
      <c r="E26" s="266"/>
      <c r="F26" s="141"/>
      <c r="G26" s="141"/>
      <c r="H26" s="253"/>
      <c r="I26" s="141"/>
      <c r="J26" s="44"/>
      <c r="K26" s="44"/>
      <c r="L26" s="44"/>
      <c r="M26" s="44"/>
      <c r="N26" s="44"/>
      <c r="O26" s="44"/>
      <c r="P26" s="44"/>
      <c r="Q26" s="45"/>
      <c r="R26" s="44"/>
      <c r="S26" s="44"/>
      <c r="T26" s="237"/>
      <c r="U26" s="44"/>
      <c r="V26" s="3"/>
      <c r="W26" s="3"/>
      <c r="X26" s="44"/>
      <c r="Y26" s="44"/>
      <c r="Z26" s="44"/>
      <c r="AA26" s="44"/>
      <c r="AB26" s="44"/>
      <c r="AC26" s="44"/>
      <c r="AD26" s="46"/>
      <c r="AE26" s="44"/>
      <c r="AF26" s="237"/>
      <c r="AG26" s="44"/>
      <c r="AH26" s="44"/>
      <c r="AI26" s="44"/>
      <c r="AJ26" s="44"/>
      <c r="AK26" s="44"/>
      <c r="AL26" s="44"/>
      <c r="AM26" s="45"/>
    </row>
    <row r="27" spans="1:39" s="2" customFormat="1" ht="4.5" customHeight="1">
      <c r="A27" s="108"/>
      <c r="B27" s="92"/>
      <c r="C27" s="68"/>
      <c r="D27" s="151"/>
      <c r="E27" s="256"/>
      <c r="F27" s="131"/>
      <c r="G27" s="131"/>
      <c r="H27" s="241"/>
      <c r="I27" s="131"/>
      <c r="J27" s="3"/>
      <c r="K27" s="3"/>
      <c r="L27" s="3"/>
      <c r="M27" s="3"/>
      <c r="N27" s="3"/>
      <c r="O27" s="3"/>
      <c r="P27" s="3"/>
      <c r="Q27" s="34"/>
      <c r="R27" s="3"/>
      <c r="S27" s="3"/>
      <c r="T27" s="223"/>
      <c r="U27" s="3"/>
      <c r="V27" s="3"/>
      <c r="W27" s="3"/>
      <c r="X27" s="3"/>
      <c r="Y27" s="3"/>
      <c r="Z27" s="3"/>
      <c r="AA27" s="3"/>
      <c r="AB27" s="3"/>
      <c r="AC27" s="3"/>
      <c r="AD27" s="33"/>
      <c r="AE27" s="3"/>
      <c r="AF27" s="223"/>
      <c r="AG27" s="3"/>
      <c r="AH27" s="3"/>
      <c r="AI27" s="3"/>
      <c r="AJ27" s="3"/>
      <c r="AK27" s="3"/>
      <c r="AL27" s="3"/>
      <c r="AM27" s="34"/>
    </row>
    <row r="28" spans="1:39" ht="15.75">
      <c r="A28" s="109">
        <v>3.1</v>
      </c>
      <c r="B28" s="94" t="s">
        <v>46</v>
      </c>
      <c r="C28" s="70"/>
      <c r="D28" s="151"/>
      <c r="E28" s="256"/>
      <c r="F28" s="142"/>
      <c r="G28" s="142"/>
      <c r="H28" s="254"/>
      <c r="I28" s="138" t="s">
        <v>7</v>
      </c>
      <c r="J28" s="77" t="s">
        <v>37</v>
      </c>
      <c r="K28" s="77"/>
      <c r="L28" s="77"/>
      <c r="M28" s="77"/>
      <c r="N28" s="77"/>
      <c r="O28" s="77"/>
      <c r="P28" s="77"/>
      <c r="Q28" s="78"/>
      <c r="R28" s="77"/>
      <c r="S28" s="77"/>
      <c r="T28" s="231"/>
      <c r="U28" s="77"/>
      <c r="V28" s="77"/>
      <c r="W28" s="77"/>
      <c r="X28" s="77"/>
      <c r="Y28" s="77"/>
      <c r="Z28" s="77"/>
      <c r="AA28" s="77"/>
      <c r="AB28" s="77"/>
      <c r="AC28" s="116"/>
      <c r="AD28" s="117"/>
      <c r="AE28" s="118"/>
      <c r="AF28" s="277"/>
      <c r="AG28" s="119"/>
      <c r="AH28" s="119"/>
      <c r="AI28" s="119"/>
      <c r="AJ28" s="119"/>
      <c r="AK28" s="119"/>
      <c r="AL28" s="119"/>
      <c r="AM28" s="269"/>
    </row>
    <row r="29" spans="1:39" ht="15.75">
      <c r="A29" s="109">
        <v>3.2</v>
      </c>
      <c r="B29" s="94" t="s">
        <v>33</v>
      </c>
      <c r="C29" s="70"/>
      <c r="D29" s="151"/>
      <c r="E29" s="256"/>
      <c r="F29" s="142"/>
      <c r="G29" s="142"/>
      <c r="H29" s="254"/>
      <c r="I29" s="139" t="s">
        <v>7</v>
      </c>
      <c r="J29" s="80" t="s">
        <v>38</v>
      </c>
      <c r="K29" s="80"/>
      <c r="L29" s="80"/>
      <c r="M29" s="80"/>
      <c r="N29" s="80"/>
      <c r="O29" s="80"/>
      <c r="P29" s="80"/>
      <c r="Q29" s="81"/>
      <c r="R29" s="80"/>
      <c r="S29" s="80"/>
      <c r="T29" s="232"/>
      <c r="U29" s="80"/>
      <c r="V29" s="80"/>
      <c r="W29" s="80"/>
      <c r="X29" s="80"/>
      <c r="Y29" s="80"/>
      <c r="Z29" s="80"/>
      <c r="AA29" s="80"/>
      <c r="AB29" s="80"/>
      <c r="AC29" s="120"/>
      <c r="AD29" s="121"/>
      <c r="AE29" s="122"/>
      <c r="AF29" s="278"/>
      <c r="AG29" s="123"/>
      <c r="AH29" s="123"/>
      <c r="AI29" s="123"/>
      <c r="AJ29" s="123"/>
      <c r="AK29" s="123"/>
      <c r="AL29" s="123"/>
      <c r="AM29" s="270"/>
    </row>
    <row r="30" spans="1:39" s="2" customFormat="1" ht="5.0999999999999996" customHeight="1">
      <c r="A30" s="108"/>
      <c r="B30" s="92"/>
      <c r="C30" s="68"/>
      <c r="D30" s="151"/>
      <c r="E30" s="256"/>
      <c r="F30" s="131"/>
      <c r="G30" s="131"/>
      <c r="H30" s="241"/>
      <c r="I30" s="131"/>
      <c r="J30" s="3"/>
      <c r="K30" s="3"/>
      <c r="L30" s="3"/>
      <c r="M30" s="3"/>
      <c r="N30" s="3"/>
      <c r="O30" s="3"/>
      <c r="P30" s="3"/>
      <c r="Q30" s="34"/>
      <c r="R30" s="3"/>
      <c r="S30" s="3"/>
      <c r="T30" s="223"/>
      <c r="U30" s="3"/>
      <c r="V30" s="3"/>
      <c r="W30" s="3"/>
      <c r="X30" s="3"/>
      <c r="Y30" s="3"/>
      <c r="Z30" s="3"/>
      <c r="AA30" s="3"/>
      <c r="AB30" s="3"/>
      <c r="AC30" s="3"/>
      <c r="AD30" s="33"/>
      <c r="AE30" s="3"/>
      <c r="AF30" s="223"/>
      <c r="AG30" s="3"/>
      <c r="AH30" s="3"/>
      <c r="AI30" s="3"/>
      <c r="AJ30" s="3"/>
      <c r="AK30" s="3"/>
      <c r="AL30" s="3"/>
      <c r="AM30" s="34"/>
    </row>
    <row r="31" spans="1:39" ht="24" customHeight="1">
      <c r="A31" s="109">
        <v>3.3</v>
      </c>
      <c r="B31" s="94" t="s">
        <v>32</v>
      </c>
      <c r="C31" s="70"/>
      <c r="D31" s="151"/>
      <c r="E31" s="256"/>
      <c r="F31" s="131"/>
      <c r="G31" s="131"/>
      <c r="H31" s="241"/>
      <c r="I31" s="131"/>
      <c r="J31" s="128" t="s">
        <v>7</v>
      </c>
      <c r="K31" s="130" t="s">
        <v>39</v>
      </c>
      <c r="L31" s="130"/>
      <c r="M31" s="130"/>
      <c r="N31" s="125"/>
      <c r="O31" s="125"/>
      <c r="P31" s="124"/>
      <c r="Q31" s="126"/>
      <c r="R31" s="124"/>
      <c r="S31" s="124"/>
      <c r="T31" s="238"/>
      <c r="U31" s="124"/>
      <c r="V31" s="124"/>
      <c r="W31" s="124"/>
      <c r="X31" s="124"/>
      <c r="Y31" s="127"/>
      <c r="Z31" s="128"/>
      <c r="AA31" s="125"/>
      <c r="AB31" s="124"/>
      <c r="AC31" s="124"/>
      <c r="AD31" s="129"/>
      <c r="AE31" s="124"/>
      <c r="AF31" s="238"/>
      <c r="AG31" s="124"/>
      <c r="AH31" s="124"/>
      <c r="AI31" s="124"/>
      <c r="AJ31" s="124"/>
      <c r="AK31" s="128"/>
      <c r="AL31" s="124"/>
      <c r="AM31" s="126"/>
    </row>
    <row r="32" spans="1:39" ht="27.75" customHeight="1">
      <c r="A32" s="109">
        <v>3.4</v>
      </c>
      <c r="B32" s="94" t="s">
        <v>60</v>
      </c>
      <c r="C32" s="70"/>
      <c r="D32" s="151"/>
      <c r="E32" s="256"/>
      <c r="F32" s="131"/>
      <c r="G32" s="131"/>
      <c r="H32" s="241"/>
      <c r="I32" s="131"/>
      <c r="J32" s="166" t="s">
        <v>7</v>
      </c>
      <c r="K32" s="130" t="s">
        <v>61</v>
      </c>
      <c r="L32" s="130"/>
      <c r="M32" s="130"/>
      <c r="N32" s="125"/>
      <c r="O32" s="125"/>
      <c r="P32" s="124"/>
      <c r="Q32" s="126"/>
      <c r="R32" s="124"/>
      <c r="S32" s="124"/>
      <c r="T32" s="238"/>
      <c r="U32" s="124"/>
      <c r="V32" s="124"/>
      <c r="W32" s="124"/>
      <c r="X32" s="124"/>
      <c r="Y32" s="127"/>
      <c r="Z32" s="128"/>
      <c r="AA32" s="125"/>
      <c r="AB32" s="124"/>
      <c r="AC32" s="124"/>
      <c r="AD32" s="129"/>
      <c r="AE32" s="124"/>
      <c r="AF32" s="238"/>
      <c r="AG32" s="124"/>
      <c r="AH32" s="124"/>
      <c r="AI32" s="124"/>
      <c r="AJ32" s="124"/>
      <c r="AK32" s="128"/>
      <c r="AL32" s="124"/>
      <c r="AM32" s="126"/>
    </row>
    <row r="33" spans="1:39" ht="31.5">
      <c r="A33" s="109">
        <v>3.5</v>
      </c>
      <c r="B33" s="94" t="s">
        <v>45</v>
      </c>
      <c r="C33" s="70"/>
      <c r="D33" s="151"/>
      <c r="E33" s="256"/>
      <c r="F33" s="131"/>
      <c r="G33" s="131"/>
      <c r="H33" s="241"/>
      <c r="I33" s="131"/>
      <c r="J33" s="166" t="s">
        <v>7</v>
      </c>
      <c r="K33" s="161" t="s">
        <v>59</v>
      </c>
      <c r="L33" s="161"/>
      <c r="M33" s="161"/>
      <c r="N33" s="162"/>
      <c r="O33" s="162"/>
      <c r="P33" s="163"/>
      <c r="Q33" s="164"/>
      <c r="R33" s="163"/>
      <c r="S33" s="163"/>
      <c r="T33" s="239"/>
      <c r="U33" s="163"/>
      <c r="V33" s="163"/>
      <c r="W33" s="163"/>
      <c r="X33" s="163"/>
      <c r="Y33" s="165"/>
      <c r="Z33" s="166"/>
      <c r="AA33" s="162"/>
      <c r="AB33" s="163"/>
      <c r="AC33" s="163"/>
      <c r="AD33" s="167"/>
      <c r="AE33" s="163"/>
      <c r="AF33" s="239"/>
      <c r="AG33" s="163"/>
      <c r="AH33" s="163"/>
      <c r="AI33" s="163"/>
      <c r="AJ33" s="163"/>
      <c r="AK33" s="166"/>
      <c r="AL33" s="163"/>
      <c r="AM33" s="164"/>
    </row>
    <row r="34" spans="1:39" ht="31.5">
      <c r="A34" s="109">
        <v>3.6</v>
      </c>
      <c r="B34" s="94" t="s">
        <v>57</v>
      </c>
      <c r="C34" s="70"/>
      <c r="D34" s="151"/>
      <c r="E34" s="256"/>
      <c r="F34" s="131"/>
      <c r="G34" s="131"/>
      <c r="H34" s="241"/>
      <c r="I34" s="131"/>
      <c r="J34" s="166" t="s">
        <v>7</v>
      </c>
      <c r="K34" s="161" t="s">
        <v>58</v>
      </c>
      <c r="L34" s="161"/>
      <c r="M34" s="161"/>
      <c r="N34" s="162"/>
      <c r="O34" s="162"/>
      <c r="P34" s="163"/>
      <c r="Q34" s="164"/>
      <c r="R34" s="163"/>
      <c r="S34" s="163"/>
      <c r="T34" s="239"/>
      <c r="U34" s="163"/>
      <c r="V34" s="163"/>
      <c r="W34" s="163"/>
      <c r="X34" s="163"/>
      <c r="Y34" s="165"/>
      <c r="Z34" s="166"/>
      <c r="AA34" s="162"/>
      <c r="AB34" s="163"/>
      <c r="AC34" s="163"/>
      <c r="AD34" s="167"/>
      <c r="AE34" s="163"/>
      <c r="AF34" s="239"/>
      <c r="AG34" s="163"/>
      <c r="AH34" s="163"/>
      <c r="AI34" s="163"/>
      <c r="AJ34" s="163"/>
      <c r="AK34" s="166"/>
      <c r="AL34" s="163"/>
      <c r="AM34" s="164"/>
    </row>
    <row r="35" spans="1:39" ht="32.25" thickBot="1">
      <c r="A35" s="109">
        <v>3.7</v>
      </c>
      <c r="B35" s="94" t="s">
        <v>55</v>
      </c>
      <c r="C35" s="70"/>
      <c r="D35" s="151"/>
      <c r="E35" s="256"/>
      <c r="F35" s="131"/>
      <c r="G35" s="131"/>
      <c r="H35" s="241"/>
      <c r="I35" s="131"/>
      <c r="J35" s="166" t="s">
        <v>7</v>
      </c>
      <c r="K35" s="161" t="s">
        <v>56</v>
      </c>
      <c r="L35" s="161"/>
      <c r="M35" s="161"/>
      <c r="N35" s="162"/>
      <c r="O35" s="162"/>
      <c r="P35" s="163"/>
      <c r="Q35" s="218"/>
      <c r="R35" s="219"/>
      <c r="S35" s="163"/>
      <c r="T35" s="239"/>
      <c r="U35" s="163"/>
      <c r="V35" s="163"/>
      <c r="W35" s="163"/>
      <c r="X35" s="163"/>
      <c r="Y35" s="165"/>
      <c r="Z35" s="166"/>
      <c r="AA35" s="162"/>
      <c r="AB35" s="163"/>
      <c r="AC35" s="163"/>
      <c r="AD35" s="167"/>
      <c r="AE35" s="163"/>
      <c r="AF35" s="239"/>
      <c r="AG35" s="163"/>
      <c r="AH35" s="163"/>
      <c r="AI35" s="163"/>
      <c r="AJ35" s="163"/>
      <c r="AK35" s="166"/>
      <c r="AL35" s="163"/>
      <c r="AM35" s="164"/>
    </row>
    <row r="36" spans="1:39" s="2" customFormat="1" ht="5.0999999999999996" customHeight="1" thickBot="1">
      <c r="A36" s="110"/>
      <c r="B36" s="97"/>
      <c r="C36" s="68"/>
      <c r="D36" s="214"/>
      <c r="E36" s="143"/>
      <c r="F36" s="143"/>
      <c r="G36" s="143"/>
      <c r="H36" s="143"/>
      <c r="I36" s="143"/>
      <c r="J36" s="38"/>
      <c r="K36" s="38"/>
      <c r="L36" s="38"/>
      <c r="M36" s="38"/>
      <c r="N36" s="38"/>
      <c r="O36" s="38"/>
      <c r="P36" s="38"/>
      <c r="Q36" s="39"/>
      <c r="R36" s="38"/>
      <c r="S36" s="38"/>
      <c r="T36" s="38"/>
      <c r="U36" s="38"/>
      <c r="V36" s="38"/>
      <c r="W36" s="48"/>
      <c r="X36" s="38"/>
      <c r="Y36" s="38"/>
      <c r="Z36" s="38"/>
      <c r="AA36" s="38"/>
      <c r="AB36" s="38"/>
      <c r="AC36" s="38"/>
      <c r="AD36" s="47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ht="15.75" thickTop="1"/>
  </sheetData>
  <mergeCells count="4">
    <mergeCell ref="T3:U3"/>
    <mergeCell ref="C3:D3"/>
    <mergeCell ref="H3:J3"/>
    <mergeCell ref="AF3:AG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expenditure</vt:lpstr>
      <vt:lpstr>Workplan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Millett</dc:creator>
  <cp:lastModifiedBy>Jenny Phelps</cp:lastModifiedBy>
  <cp:lastPrinted>2012-03-09T15:05:37Z</cp:lastPrinted>
  <dcterms:created xsi:type="dcterms:W3CDTF">2009-05-11T14:29:43Z</dcterms:created>
  <dcterms:modified xsi:type="dcterms:W3CDTF">2012-08-31T08:05:21Z</dcterms:modified>
</cp:coreProperties>
</file>